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6is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7" i="1"/>
  <c r="D8" i="1"/>
  <c r="D10" i="1"/>
  <c r="D11" i="1"/>
  <c r="D12" i="1"/>
  <c r="D13" i="1"/>
  <c r="D14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9" i="1"/>
  <c r="D40" i="1"/>
  <c r="D41" i="1"/>
  <c r="D42" i="1"/>
  <c r="D43" i="1"/>
  <c r="D45" i="1"/>
  <c r="D46" i="1"/>
  <c r="D47" i="1"/>
  <c r="D48" i="1"/>
  <c r="D49" i="1"/>
  <c r="D50" i="1"/>
  <c r="D51" i="1"/>
  <c r="D52" i="1"/>
  <c r="D54" i="1"/>
  <c r="D55" i="1"/>
  <c r="D56" i="1"/>
  <c r="D57" i="1"/>
  <c r="D59" i="1"/>
  <c r="D60" i="1"/>
  <c r="D61" i="1"/>
  <c r="D62" i="1"/>
  <c r="D63" i="1"/>
  <c r="D64" i="1"/>
  <c r="D65" i="1"/>
  <c r="D66" i="1"/>
  <c r="G67" i="1"/>
  <c r="H67" i="1"/>
  <c r="J67" i="1"/>
  <c r="L67" i="1"/>
  <c r="M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88" i="1"/>
  <c r="D89" i="1"/>
  <c r="D90" i="1"/>
  <c r="D91" i="1"/>
  <c r="D93" i="1"/>
  <c r="D94" i="1"/>
  <c r="D95" i="1"/>
  <c r="D96" i="1"/>
  <c r="D97" i="1"/>
  <c r="D98" i="1"/>
  <c r="D99" i="1"/>
  <c r="D100" i="1"/>
  <c r="D101" i="1"/>
  <c r="D102" i="1"/>
  <c r="D104" i="1"/>
  <c r="D105" i="1"/>
  <c r="D106" i="1"/>
  <c r="D107" i="1"/>
</calcChain>
</file>

<file path=xl/sharedStrings.xml><?xml version="1.0" encoding="utf-8"?>
<sst xmlns="http://schemas.openxmlformats.org/spreadsheetml/2006/main" count="217" uniqueCount="206">
  <si>
    <t>Vil6 70,85</t>
  </si>
  <si>
    <t>ECL-97</t>
  </si>
  <si>
    <t>Vil6 70,55</t>
  </si>
  <si>
    <t>ECL-96</t>
  </si>
  <si>
    <t>Vil6 70,3</t>
  </si>
  <si>
    <t>ECL-95</t>
  </si>
  <si>
    <t>Vil6 70</t>
  </si>
  <si>
    <t>ECL-94</t>
  </si>
  <si>
    <t>Vil6 69,5</t>
  </si>
  <si>
    <t>ECL-93</t>
  </si>
  <si>
    <t>Vil6 69</t>
  </si>
  <si>
    <t>ECL-92</t>
  </si>
  <si>
    <t>Vil6 68,5</t>
  </si>
  <si>
    <t>ECL-91</t>
  </si>
  <si>
    <t>Vil6 68</t>
  </si>
  <si>
    <t>ECL-90</t>
  </si>
  <si>
    <t>Vil6 67,5</t>
  </si>
  <si>
    <t>ECL-89</t>
  </si>
  <si>
    <t>Vil6 67</t>
  </si>
  <si>
    <t>ECL-88</t>
  </si>
  <si>
    <t>Vil6 66,5</t>
  </si>
  <si>
    <t>ECL-87</t>
  </si>
  <si>
    <t>Vil6 66</t>
  </si>
  <si>
    <t>ECL-86</t>
  </si>
  <si>
    <t>Vil6 65,5</t>
  </si>
  <si>
    <t>ECL-85</t>
  </si>
  <si>
    <t>Vil6 65,15</t>
  </si>
  <si>
    <t>ECL-84</t>
  </si>
  <si>
    <t>Vil6 64,8</t>
  </si>
  <si>
    <t>ECL-83</t>
  </si>
  <si>
    <t>Vil6 64,5</t>
  </si>
  <si>
    <t>ECL-82</t>
  </si>
  <si>
    <t>Vil6 64</t>
  </si>
  <si>
    <t>ECL-81</t>
  </si>
  <si>
    <t>Vil6 63</t>
  </si>
  <si>
    <t>ECL-80</t>
  </si>
  <si>
    <t>Vil6 62</t>
  </si>
  <si>
    <t>ECL-79</t>
  </si>
  <si>
    <t>Vil6 61</t>
  </si>
  <si>
    <t>ECL-78</t>
  </si>
  <si>
    <t>Vil6 60</t>
  </si>
  <si>
    <t>ECL-77</t>
  </si>
  <si>
    <t>Vil6 59</t>
  </si>
  <si>
    <t>ECL-76</t>
  </si>
  <si>
    <t>Vil6 58</t>
  </si>
  <si>
    <t>ECL-75</t>
  </si>
  <si>
    <t>Vil6 57</t>
  </si>
  <si>
    <t>ECL-74</t>
  </si>
  <si>
    <t>Vil6 56</t>
  </si>
  <si>
    <t>ECL-73</t>
  </si>
  <si>
    <t>Vil6 55</t>
  </si>
  <si>
    <t>ECL-72</t>
  </si>
  <si>
    <t>Vil6 54</t>
  </si>
  <si>
    <t>ECL-71</t>
  </si>
  <si>
    <t>Vil6 53,5</t>
  </si>
  <si>
    <t>ECL-70</t>
  </si>
  <si>
    <t>Vil6 53,1</t>
  </si>
  <si>
    <t>ECL-69</t>
  </si>
  <si>
    <t>Vil6 52,8</t>
  </si>
  <si>
    <t>ECL-68</t>
  </si>
  <si>
    <t>Vil6 52,5</t>
  </si>
  <si>
    <t>ECL-67</t>
  </si>
  <si>
    <t>Vil6 52</t>
  </si>
  <si>
    <t>ECL-66</t>
  </si>
  <si>
    <t>Vil6 51</t>
  </si>
  <si>
    <t>ECL-65</t>
  </si>
  <si>
    <t>Vil6 50</t>
  </si>
  <si>
    <t>ECL-64</t>
  </si>
  <si>
    <t>Vil6 49</t>
  </si>
  <si>
    <t>ECL-63</t>
  </si>
  <si>
    <t>Vil6 48,6</t>
  </si>
  <si>
    <t>ECL-62</t>
  </si>
  <si>
    <t>Vil6 48,3</t>
  </si>
  <si>
    <t>ECL-61</t>
  </si>
  <si>
    <t>Vil6 48</t>
  </si>
  <si>
    <t>ECL-60</t>
  </si>
  <si>
    <t>Vil6 47,5</t>
  </si>
  <si>
    <t>ECL-59</t>
  </si>
  <si>
    <t>Vil6 47</t>
  </si>
  <si>
    <t>ECL-58</t>
  </si>
  <si>
    <t>Vil6 46</t>
  </si>
  <si>
    <t>ECL-57</t>
  </si>
  <si>
    <t>U-Th-44-47</t>
  </si>
  <si>
    <t>Vil6 45</t>
  </si>
  <si>
    <t>ECL-56</t>
  </si>
  <si>
    <t>Vil6 44</t>
  </si>
  <si>
    <t>ECL-55</t>
  </si>
  <si>
    <t>Vil6 43</t>
  </si>
  <si>
    <t>ECL-54</t>
  </si>
  <si>
    <t>Vil6 42</t>
  </si>
  <si>
    <t>ECL-53</t>
  </si>
  <si>
    <t>Vil6 41</t>
  </si>
  <si>
    <t>ECL-52</t>
  </si>
  <si>
    <t>Vil6 40</t>
  </si>
  <si>
    <t>ECL-51</t>
  </si>
  <si>
    <t>Vil6 39</t>
  </si>
  <si>
    <t>ECL-50</t>
  </si>
  <si>
    <t>Vil6 38</t>
  </si>
  <si>
    <t>ECL-49</t>
  </si>
  <si>
    <t>Vil6 37</t>
  </si>
  <si>
    <t>ECL-48</t>
  </si>
  <si>
    <t>Vil6 36</t>
  </si>
  <si>
    <t>ECL-47</t>
  </si>
  <si>
    <t>Vil6 35</t>
  </si>
  <si>
    <t>ECL-46</t>
  </si>
  <si>
    <t>Vil6 34,2</t>
  </si>
  <si>
    <t>ECL-45</t>
  </si>
  <si>
    <t>D4</t>
  </si>
  <si>
    <t>Vil6 34</t>
  </si>
  <si>
    <t>ECL-44</t>
  </si>
  <si>
    <t>Vil6 33,9</t>
  </si>
  <si>
    <t>ECL-43</t>
  </si>
  <si>
    <t>Vil6 33,7</t>
  </si>
  <si>
    <t>ECL-42</t>
  </si>
  <si>
    <t>Vil6 33</t>
  </si>
  <si>
    <t>ECL-41</t>
  </si>
  <si>
    <t>Vil6 32</t>
  </si>
  <si>
    <t>ECL-40</t>
  </si>
  <si>
    <t>Vil6 31,2</t>
  </si>
  <si>
    <t>ECL-39</t>
  </si>
  <si>
    <t>Vil6 31</t>
  </si>
  <si>
    <t>ECL-38</t>
  </si>
  <si>
    <t>Vil6 30</t>
  </si>
  <si>
    <t>ECL-37</t>
  </si>
  <si>
    <t>Vil6 29,3</t>
  </si>
  <si>
    <t>ECL-36</t>
  </si>
  <si>
    <t>Vil6 29</t>
  </si>
  <si>
    <t>ECL-35</t>
  </si>
  <si>
    <t>Vil6 28</t>
  </si>
  <si>
    <t>ECL-34</t>
  </si>
  <si>
    <t>Vil6 27,7</t>
  </si>
  <si>
    <t>ECL-33</t>
  </si>
  <si>
    <t>D2</t>
  </si>
  <si>
    <t>Vil6 27,5</t>
  </si>
  <si>
    <t>ECL-32</t>
  </si>
  <si>
    <t>Vil6 27,35</t>
  </si>
  <si>
    <t>ECL-31</t>
  </si>
  <si>
    <t>Vil6 27,2</t>
  </si>
  <si>
    <t>ECL-30</t>
  </si>
  <si>
    <t>Vil6 27</t>
  </si>
  <si>
    <t>ECL-29</t>
  </si>
  <si>
    <t>Vil6 26</t>
  </si>
  <si>
    <t>ECL-28</t>
  </si>
  <si>
    <t>Vil6 25</t>
  </si>
  <si>
    <t>ECL-27</t>
  </si>
  <si>
    <t>Vil6 24</t>
  </si>
  <si>
    <t>ECL-26</t>
  </si>
  <si>
    <t>Vil6 23</t>
  </si>
  <si>
    <t>ECL-25</t>
  </si>
  <si>
    <t>Vil6 22</t>
  </si>
  <si>
    <t>ECL-24</t>
  </si>
  <si>
    <t>Vil6 21</t>
  </si>
  <si>
    <t>ECL-23</t>
  </si>
  <si>
    <t>Vil6 20</t>
  </si>
  <si>
    <t>ECL-22</t>
  </si>
  <si>
    <t>Vil6 19</t>
  </si>
  <si>
    <t>ECL-21</t>
  </si>
  <si>
    <t>Vil6 18</t>
  </si>
  <si>
    <t>ECL-20</t>
  </si>
  <si>
    <t>Vil6 17</t>
  </si>
  <si>
    <t>ECL-19</t>
  </si>
  <si>
    <t>Vil6 16</t>
  </si>
  <si>
    <t>ECL-18</t>
  </si>
  <si>
    <t>Vil6 15</t>
  </si>
  <si>
    <t>ECL-17</t>
  </si>
  <si>
    <t>Vil6 14</t>
  </si>
  <si>
    <t>ECL-16</t>
  </si>
  <si>
    <t>Vil6 13</t>
  </si>
  <si>
    <t>ECL-15</t>
  </si>
  <si>
    <t>Vil6 12</t>
  </si>
  <si>
    <t>ECL-14</t>
  </si>
  <si>
    <t>Vil6 11</t>
  </si>
  <si>
    <t>ECL-13</t>
  </si>
  <si>
    <t>Vil6 10</t>
  </si>
  <si>
    <t>ECL-12</t>
  </si>
  <si>
    <t>Vil6 9</t>
  </si>
  <si>
    <t>ECL-11</t>
  </si>
  <si>
    <t>Vil6 8</t>
  </si>
  <si>
    <t>ECL-10</t>
  </si>
  <si>
    <t>Vil6 7 REFAIRE ECH MULTIPLE AUTOUR DE 7 cm/base: ev. 8.3 ?</t>
  </si>
  <si>
    <t>ECL-9</t>
  </si>
  <si>
    <t>Vil6 6</t>
  </si>
  <si>
    <t>ECL-8</t>
  </si>
  <si>
    <t>Vil6 5</t>
  </si>
  <si>
    <t>ECL-7</t>
  </si>
  <si>
    <t>Vil6 4</t>
  </si>
  <si>
    <t>ECL-6</t>
  </si>
  <si>
    <t>Vil6 3</t>
  </si>
  <si>
    <t>ECL-5</t>
  </si>
  <si>
    <t>Vil6 2</t>
  </si>
  <si>
    <t>ECL-4</t>
  </si>
  <si>
    <t>D1</t>
  </si>
  <si>
    <t>ECL-3</t>
  </si>
  <si>
    <t>ECL-2</t>
  </si>
  <si>
    <t>Vil6 1</t>
  </si>
  <si>
    <t>ECL-1</t>
  </si>
  <si>
    <t>position graph</t>
  </si>
  <si>
    <t>∂18O PDB</t>
  </si>
  <si>
    <t>∂13C PDB</t>
  </si>
  <si>
    <t>cm/base</t>
  </si>
  <si>
    <t>Vil6 ∂13C PDB</t>
  </si>
  <si>
    <t>Vil6 ∂18O PDB</t>
  </si>
  <si>
    <t>2 s error years</t>
  </si>
  <si>
    <t>U/Th age year/2000</t>
  </si>
  <si>
    <t>cm/base +-0,05</t>
  </si>
  <si>
    <t>Sample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</si>
</sst>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9"/>
      <name val="Geneva"/>
    </font>
    <font>
      <sz val="9"/>
      <name val="Geneva"/>
    </font>
    <font>
      <b/>
      <sz val="9"/>
      <name val="Geneva"/>
    </font>
    <font>
      <b/>
      <i/>
      <sz val="9"/>
      <name val="Geneva"/>
    </font>
    <font>
      <b/>
      <sz val="9"/>
      <color indexed="10"/>
      <name val="Geneva"/>
    </font>
    <font>
      <i/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activeCell="G1" sqref="G1:H65536"/>
    </sheetView>
  </sheetViews>
  <sheetFormatPr baseColWidth="10" defaultRowHeight="12"/>
  <cols>
    <col min="2" max="2" width="21.5703125" customWidth="1"/>
    <col min="4" max="4" width="16.140625" style="2" customWidth="1"/>
    <col min="5" max="5" width="11.42578125" style="2"/>
    <col min="6" max="6" width="9" style="1" customWidth="1"/>
    <col min="14" max="14" width="9" style="1" customWidth="1"/>
  </cols>
  <sheetData>
    <row r="1" spans="1:14">
      <c r="A1" t="s">
        <v>205</v>
      </c>
      <c r="B1" t="s">
        <v>205</v>
      </c>
      <c r="C1" t="s">
        <v>204</v>
      </c>
      <c r="D1" s="2" t="s">
        <v>203</v>
      </c>
      <c r="E1" s="2" t="s">
        <v>203</v>
      </c>
      <c r="F1" s="1" t="s">
        <v>202</v>
      </c>
      <c r="G1" t="s">
        <v>201</v>
      </c>
      <c r="H1" t="s">
        <v>200</v>
      </c>
      <c r="K1" t="s">
        <v>199</v>
      </c>
      <c r="L1" t="s">
        <v>198</v>
      </c>
      <c r="M1" t="s">
        <v>197</v>
      </c>
      <c r="N1" s="1" t="s">
        <v>196</v>
      </c>
    </row>
    <row r="2" spans="1:14">
      <c r="A2" t="s">
        <v>195</v>
      </c>
      <c r="B2" t="s">
        <v>194</v>
      </c>
      <c r="C2">
        <v>1</v>
      </c>
      <c r="D2" s="14">
        <f>-18*C2+8725</f>
        <v>8707</v>
      </c>
      <c r="G2">
        <v>-4.6003964653125013</v>
      </c>
      <c r="H2">
        <v>-9.9557901917028282</v>
      </c>
      <c r="J2">
        <v>-4.6003964653125013</v>
      </c>
      <c r="K2">
        <v>1</v>
      </c>
      <c r="L2">
        <v>-9.9557901917028282</v>
      </c>
      <c r="M2">
        <v>-4.6003964653125013</v>
      </c>
    </row>
    <row r="3" spans="1:14">
      <c r="A3" t="s">
        <v>193</v>
      </c>
      <c r="B3">
        <v>1.4</v>
      </c>
      <c r="C3">
        <v>1.4</v>
      </c>
      <c r="D3" s="14">
        <f>-18*C3+8725</f>
        <v>8699.7999999999993</v>
      </c>
      <c r="G3">
        <v>-4.2331343629220193</v>
      </c>
      <c r="H3">
        <v>-9.8962131980428722</v>
      </c>
      <c r="J3">
        <v>-4.2331343629220193</v>
      </c>
      <c r="K3">
        <v>1.4</v>
      </c>
      <c r="L3">
        <v>-9.8962131980428722</v>
      </c>
      <c r="M3">
        <v>-4.2331343629220193</v>
      </c>
    </row>
    <row r="4" spans="1:14">
      <c r="A4" t="s">
        <v>192</v>
      </c>
      <c r="B4">
        <v>1.6</v>
      </c>
      <c r="C4">
        <v>1.6</v>
      </c>
      <c r="D4" s="14">
        <f>-18*C4+8725</f>
        <v>8696.2000000000007</v>
      </c>
      <c r="G4">
        <v>-4.0635800433983364</v>
      </c>
      <c r="H4">
        <v>-9.8572534185766685</v>
      </c>
      <c r="J4">
        <v>-4.0635800433983364</v>
      </c>
      <c r="K4">
        <v>1.6</v>
      </c>
      <c r="L4">
        <v>-9.8572534185766685</v>
      </c>
      <c r="M4">
        <v>-4.0635800433983364</v>
      </c>
    </row>
    <row r="5" spans="1:14">
      <c r="A5" s="6" t="s">
        <v>191</v>
      </c>
      <c r="B5" s="6" t="s">
        <v>191</v>
      </c>
      <c r="C5">
        <v>1.85</v>
      </c>
      <c r="D5" s="14">
        <f>-18*C5+8725</f>
        <v>8691.7000000000007</v>
      </c>
      <c r="G5">
        <v>-4.0635800433983364</v>
      </c>
      <c r="H5">
        <v>-9.8572534185766685</v>
      </c>
      <c r="J5">
        <v>-4.0635800433983364</v>
      </c>
      <c r="K5">
        <v>1.85</v>
      </c>
      <c r="L5">
        <v>-9.8572534185766685</v>
      </c>
      <c r="M5">
        <v>-4.0635800433983364</v>
      </c>
    </row>
    <row r="6" spans="1:14" s="8" customFormat="1">
      <c r="D6" s="10"/>
      <c r="E6" s="10"/>
      <c r="F6" s="9"/>
      <c r="N6" s="9"/>
    </row>
    <row r="7" spans="1:14">
      <c r="A7" s="6" t="s">
        <v>191</v>
      </c>
      <c r="B7" s="6" t="s">
        <v>191</v>
      </c>
      <c r="C7">
        <v>1.85</v>
      </c>
      <c r="D7" s="2">
        <f>-18*C7+8725</f>
        <v>8691.7000000000007</v>
      </c>
      <c r="G7">
        <v>-4.7297528894913166</v>
      </c>
      <c r="H7">
        <v>-10.099298015266552</v>
      </c>
      <c r="J7">
        <v>-4.7297528894913166</v>
      </c>
      <c r="K7">
        <v>1.85</v>
      </c>
      <c r="L7">
        <v>-10.099298015266552</v>
      </c>
      <c r="M7">
        <v>-4.7297528894913166</v>
      </c>
    </row>
    <row r="8" spans="1:14">
      <c r="A8" t="s">
        <v>190</v>
      </c>
      <c r="B8" t="s">
        <v>189</v>
      </c>
      <c r="C8">
        <v>2</v>
      </c>
      <c r="D8" s="2">
        <f>-18*C8+8725</f>
        <v>8689</v>
      </c>
      <c r="G8">
        <v>-4.7297528894913166</v>
      </c>
      <c r="H8">
        <v>-10.099298015266552</v>
      </c>
      <c r="J8">
        <v>-4.7297528894913166</v>
      </c>
      <c r="K8">
        <v>2</v>
      </c>
      <c r="L8">
        <v>-10.099298015266552</v>
      </c>
      <c r="M8">
        <v>-4.7297528894913166</v>
      </c>
    </row>
    <row r="9" spans="1:14">
      <c r="A9" t="s">
        <v>188</v>
      </c>
      <c r="B9" t="s">
        <v>187</v>
      </c>
      <c r="C9">
        <v>3</v>
      </c>
      <c r="D9" s="4">
        <v>8671</v>
      </c>
      <c r="E9" s="4">
        <v>8671</v>
      </c>
      <c r="F9" s="3">
        <v>370</v>
      </c>
      <c r="G9">
        <v>-4.7936930414459402</v>
      </c>
      <c r="H9">
        <v>-9.5423484927331899</v>
      </c>
      <c r="J9">
        <v>-4.7936930414459402</v>
      </c>
      <c r="K9">
        <v>3</v>
      </c>
      <c r="L9">
        <v>-9.5423484927331899</v>
      </c>
      <c r="M9">
        <v>-4.7936930414459402</v>
      </c>
      <c r="N9" s="3">
        <v>-6.3</v>
      </c>
    </row>
    <row r="10" spans="1:14">
      <c r="A10" t="s">
        <v>186</v>
      </c>
      <c r="B10" t="s">
        <v>185</v>
      </c>
      <c r="C10">
        <v>4</v>
      </c>
      <c r="D10" s="2">
        <f>-18*C10+8725</f>
        <v>8653</v>
      </c>
      <c r="G10">
        <v>-4.8896956939009275</v>
      </c>
      <c r="H10">
        <v>-10.026115550759819</v>
      </c>
      <c r="J10">
        <v>-4.8896956939009275</v>
      </c>
      <c r="K10">
        <v>4</v>
      </c>
      <c r="L10">
        <v>-10.026115550759819</v>
      </c>
      <c r="M10">
        <v>-4.8896956939009275</v>
      </c>
    </row>
    <row r="11" spans="1:14">
      <c r="A11" t="s">
        <v>184</v>
      </c>
      <c r="B11" t="s">
        <v>183</v>
      </c>
      <c r="C11">
        <v>5</v>
      </c>
      <c r="D11" s="2">
        <f>-18*C11+8725</f>
        <v>8635</v>
      </c>
      <c r="G11">
        <v>-4.986619987763377</v>
      </c>
      <c r="H11">
        <v>-10.451137757696674</v>
      </c>
      <c r="J11">
        <v>-4.986619987763377</v>
      </c>
      <c r="K11">
        <v>5</v>
      </c>
      <c r="L11">
        <v>-10.451137757696674</v>
      </c>
      <c r="M11">
        <v>-4.986619987763377</v>
      </c>
    </row>
    <row r="12" spans="1:14">
      <c r="A12" t="s">
        <v>182</v>
      </c>
      <c r="B12" t="s">
        <v>181</v>
      </c>
      <c r="C12">
        <v>6</v>
      </c>
      <c r="D12" s="2">
        <f>-18*C12+8725</f>
        <v>8617</v>
      </c>
      <c r="G12">
        <v>-4.9904381323516329</v>
      </c>
      <c r="H12">
        <v>-10.346852844208794</v>
      </c>
      <c r="J12">
        <v>-4.9904381323516329</v>
      </c>
      <c r="K12">
        <v>6</v>
      </c>
      <c r="L12">
        <v>-10.346852844208794</v>
      </c>
      <c r="M12">
        <v>-4.9904381323516329</v>
      </c>
    </row>
    <row r="13" spans="1:14" s="11" customFormat="1">
      <c r="A13" s="11" t="s">
        <v>180</v>
      </c>
      <c r="B13" s="11" t="s">
        <v>179</v>
      </c>
      <c r="C13" s="11">
        <v>7</v>
      </c>
      <c r="D13" s="2">
        <f>-18*C13+8725</f>
        <v>8599</v>
      </c>
      <c r="E13" s="13"/>
      <c r="F13" s="12"/>
      <c r="G13" s="11">
        <v>-4.0399062274851039</v>
      </c>
      <c r="H13" s="11">
        <v>-7.7290897581802467</v>
      </c>
      <c r="J13" s="11">
        <v>-4.0399062274851039</v>
      </c>
      <c r="K13" s="11">
        <v>7</v>
      </c>
      <c r="L13" s="11">
        <v>-7.7290897581802467</v>
      </c>
      <c r="M13" s="11">
        <v>-4.0399062274851039</v>
      </c>
      <c r="N13" s="12"/>
    </row>
    <row r="14" spans="1:14" s="11" customFormat="1">
      <c r="A14" s="11" t="s">
        <v>178</v>
      </c>
      <c r="B14" s="11" t="s">
        <v>177</v>
      </c>
      <c r="C14" s="11">
        <v>8</v>
      </c>
      <c r="D14" s="2">
        <f>-18*C14+8725</f>
        <v>8581</v>
      </c>
      <c r="E14" s="13"/>
      <c r="F14" s="12"/>
      <c r="G14" s="11">
        <v>-4.8394866592887631</v>
      </c>
      <c r="H14" s="11">
        <v>-10.108525644778755</v>
      </c>
      <c r="J14" s="11">
        <v>-4.8394866592887631</v>
      </c>
      <c r="K14" s="11">
        <v>8</v>
      </c>
      <c r="L14" s="11">
        <v>-10.108525644778755</v>
      </c>
      <c r="M14" s="11">
        <v>-4.8394866592887631</v>
      </c>
      <c r="N14" s="12"/>
    </row>
    <row r="15" spans="1:14" s="6" customFormat="1">
      <c r="A15" s="6" t="s">
        <v>176</v>
      </c>
      <c r="B15" s="6" t="s">
        <v>175</v>
      </c>
      <c r="C15" s="6">
        <v>9</v>
      </c>
      <c r="D15" s="4">
        <v>8563</v>
      </c>
      <c r="E15" s="4">
        <v>8563</v>
      </c>
      <c r="F15" s="3">
        <v>415</v>
      </c>
      <c r="G15" s="6">
        <v>-5.0432482615944512</v>
      </c>
      <c r="H15" s="6">
        <v>-10.032802759804124</v>
      </c>
      <c r="J15" s="6">
        <v>-5.0432482615944512</v>
      </c>
      <c r="K15" s="6">
        <v>9</v>
      </c>
      <c r="L15" s="6">
        <v>-10.032802759804124</v>
      </c>
      <c r="M15" s="6">
        <v>-5.0432482615944512</v>
      </c>
      <c r="N15" s="3">
        <v>-6.3</v>
      </c>
    </row>
    <row r="16" spans="1:14">
      <c r="A16" t="s">
        <v>174</v>
      </c>
      <c r="B16" t="s">
        <v>173</v>
      </c>
      <c r="C16">
        <v>10</v>
      </c>
      <c r="D16" s="2">
        <f>-77.294*C16+9258.6</f>
        <v>8485.66</v>
      </c>
      <c r="G16">
        <v>-4.9275589383392626</v>
      </c>
      <c r="H16">
        <v>-10.161260121303624</v>
      </c>
      <c r="J16">
        <v>-4.9275589383392626</v>
      </c>
      <c r="K16">
        <v>10</v>
      </c>
      <c r="L16">
        <v>-10.161260121303624</v>
      </c>
      <c r="M16">
        <v>-4.9275589383392626</v>
      </c>
    </row>
    <row r="17" spans="1:14">
      <c r="A17" t="s">
        <v>172</v>
      </c>
      <c r="B17" t="s">
        <v>171</v>
      </c>
      <c r="C17">
        <v>11</v>
      </c>
      <c r="D17" s="2">
        <f>-77.294*C17+9258.6</f>
        <v>8408.366</v>
      </c>
      <c r="G17">
        <v>-5.1099858258796855</v>
      </c>
      <c r="H17">
        <v>-9.225462616804748</v>
      </c>
      <c r="J17">
        <v>-5.1099858258796855</v>
      </c>
      <c r="K17">
        <v>11</v>
      </c>
      <c r="L17">
        <v>-9.225462616804748</v>
      </c>
      <c r="M17">
        <v>-5.1099858258796855</v>
      </c>
    </row>
    <row r="18" spans="1:14">
      <c r="A18" t="s">
        <v>170</v>
      </c>
      <c r="B18" t="s">
        <v>169</v>
      </c>
      <c r="C18">
        <v>12</v>
      </c>
      <c r="D18" s="2">
        <f>-77.294*C18+9258.6</f>
        <v>8331.0720000000001</v>
      </c>
      <c r="G18">
        <v>-5.1375236979077901</v>
      </c>
      <c r="H18">
        <v>-9.776463501136142</v>
      </c>
      <c r="J18">
        <v>-5.1375236979077901</v>
      </c>
      <c r="K18">
        <v>12</v>
      </c>
      <c r="L18">
        <v>-9.776463501136142</v>
      </c>
      <c r="M18">
        <v>-5.1375236979077901</v>
      </c>
    </row>
    <row r="19" spans="1:14">
      <c r="A19" t="s">
        <v>168</v>
      </c>
      <c r="B19" t="s">
        <v>167</v>
      </c>
      <c r="C19">
        <v>13</v>
      </c>
      <c r="D19" s="2">
        <f>-77.294*C19+9258.6</f>
        <v>8253.7780000000002</v>
      </c>
      <c r="G19">
        <v>-4.9536558741768353</v>
      </c>
      <c r="H19">
        <v>-10.005512295214022</v>
      </c>
      <c r="J19">
        <v>-4.9536558741768353</v>
      </c>
      <c r="K19">
        <v>13</v>
      </c>
      <c r="L19">
        <v>-10.005512295214022</v>
      </c>
      <c r="M19">
        <v>-4.9536558741768353</v>
      </c>
    </row>
    <row r="20" spans="1:14">
      <c r="A20" t="s">
        <v>166</v>
      </c>
      <c r="B20" t="s">
        <v>165</v>
      </c>
      <c r="C20">
        <v>14</v>
      </c>
      <c r="D20" s="2">
        <f>-77.294*C20+9258.6</f>
        <v>8176.4840000000004</v>
      </c>
      <c r="G20">
        <v>-4.9947733002086956</v>
      </c>
      <c r="H20">
        <v>-9.8321521117233708</v>
      </c>
      <c r="J20">
        <v>-4.9947733002086956</v>
      </c>
      <c r="K20">
        <v>14</v>
      </c>
      <c r="L20">
        <v>-9.8321521117233708</v>
      </c>
      <c r="M20">
        <v>-4.9947733002086956</v>
      </c>
    </row>
    <row r="21" spans="1:14">
      <c r="A21" t="s">
        <v>164</v>
      </c>
      <c r="B21" t="s">
        <v>163</v>
      </c>
      <c r="C21">
        <v>15</v>
      </c>
      <c r="D21" s="2">
        <f>-77.294*C21+9258.6</f>
        <v>8099.1900000000005</v>
      </c>
      <c r="G21">
        <v>-4.5291099300151689</v>
      </c>
      <c r="H21">
        <v>-9.385790190891953</v>
      </c>
      <c r="J21">
        <v>-4.5291099300151689</v>
      </c>
      <c r="K21">
        <v>15</v>
      </c>
      <c r="L21">
        <v>-9.385790190891953</v>
      </c>
      <c r="M21">
        <v>-4.5291099300151689</v>
      </c>
    </row>
    <row r="22" spans="1:14">
      <c r="A22" t="s">
        <v>162</v>
      </c>
      <c r="B22" t="s">
        <v>161</v>
      </c>
      <c r="C22">
        <v>16</v>
      </c>
      <c r="D22" s="2">
        <f>-77.294*C22+9258.6</f>
        <v>8021.8960000000006</v>
      </c>
      <c r="G22">
        <v>-5.2945973352568751</v>
      </c>
      <c r="H22">
        <v>-9.5235686457159225</v>
      </c>
      <c r="J22">
        <v>-5.2945973352568751</v>
      </c>
      <c r="K22">
        <v>16</v>
      </c>
      <c r="L22">
        <v>-9.5235686457159225</v>
      </c>
      <c r="M22">
        <v>-5.2945973352568751</v>
      </c>
    </row>
    <row r="23" spans="1:14">
      <c r="A23" t="s">
        <v>160</v>
      </c>
      <c r="B23" t="s">
        <v>159</v>
      </c>
      <c r="C23">
        <v>17</v>
      </c>
      <c r="D23" s="2">
        <f>-77.294*C23+9258.6</f>
        <v>7944.6020000000008</v>
      </c>
      <c r="G23">
        <v>-5.0906343397952512</v>
      </c>
      <c r="H23">
        <v>-9.6050726084200377</v>
      </c>
      <c r="J23">
        <v>-5.0906343397952512</v>
      </c>
      <c r="K23">
        <v>17</v>
      </c>
      <c r="L23">
        <v>-9.6050726084200377</v>
      </c>
      <c r="M23">
        <v>-5.0906343397952512</v>
      </c>
    </row>
    <row r="24" spans="1:14">
      <c r="A24" t="s">
        <v>158</v>
      </c>
      <c r="B24" t="s">
        <v>157</v>
      </c>
      <c r="C24">
        <v>18</v>
      </c>
      <c r="D24" s="2">
        <f>-77.294*C24+9258.6</f>
        <v>7867.3080000000009</v>
      </c>
      <c r="G24">
        <v>-5.0358894500404556</v>
      </c>
      <c r="H24">
        <v>-9.4396614426725591</v>
      </c>
      <c r="J24">
        <v>-5.0358894500404556</v>
      </c>
      <c r="K24">
        <v>18</v>
      </c>
      <c r="L24">
        <v>-9.4396614426725591</v>
      </c>
      <c r="M24">
        <v>-5.0358894500404556</v>
      </c>
    </row>
    <row r="25" spans="1:14">
      <c r="A25" t="s">
        <v>156</v>
      </c>
      <c r="B25" t="s">
        <v>155</v>
      </c>
      <c r="C25">
        <v>19</v>
      </c>
      <c r="D25" s="2">
        <f>-77.294*C25+9258.6</f>
        <v>7790.0140000000001</v>
      </c>
      <c r="G25">
        <v>-4.9210578911115306</v>
      </c>
      <c r="H25">
        <v>-9.5308311156044816</v>
      </c>
      <c r="J25">
        <v>-4.9210578911115306</v>
      </c>
      <c r="K25">
        <v>19</v>
      </c>
      <c r="L25">
        <v>-9.5308311156044816</v>
      </c>
      <c r="M25">
        <v>-4.9210578911115306</v>
      </c>
    </row>
    <row r="26" spans="1:14">
      <c r="A26" t="s">
        <v>154</v>
      </c>
      <c r="B26" t="s">
        <v>153</v>
      </c>
      <c r="C26">
        <v>20</v>
      </c>
      <c r="D26" s="2">
        <f>-77.294*C26+9258.6</f>
        <v>7712.72</v>
      </c>
      <c r="G26">
        <v>-4.8736185028586307</v>
      </c>
      <c r="H26">
        <v>-9.6012402375114902</v>
      </c>
      <c r="J26">
        <v>-4.8736185028586307</v>
      </c>
      <c r="K26">
        <v>20</v>
      </c>
      <c r="L26">
        <v>-9.6012402375114902</v>
      </c>
      <c r="M26">
        <v>-4.8736185028586307</v>
      </c>
    </row>
    <row r="27" spans="1:14">
      <c r="A27" t="s">
        <v>152</v>
      </c>
      <c r="B27" t="s">
        <v>151</v>
      </c>
      <c r="C27">
        <v>21</v>
      </c>
      <c r="D27" s="2">
        <f>-77.294*C27+9258.6</f>
        <v>7635.4260000000004</v>
      </c>
      <c r="G27">
        <v>-5.042832327964919</v>
      </c>
      <c r="H27">
        <v>-9.6095390031334169</v>
      </c>
      <c r="J27">
        <v>-5.042832327964919</v>
      </c>
      <c r="K27">
        <v>21</v>
      </c>
      <c r="L27">
        <v>-9.6095390031334169</v>
      </c>
      <c r="M27">
        <v>-5.042832327964919</v>
      </c>
    </row>
    <row r="28" spans="1:14">
      <c r="A28" t="s">
        <v>150</v>
      </c>
      <c r="B28" t="s">
        <v>149</v>
      </c>
      <c r="C28">
        <v>22</v>
      </c>
      <c r="D28" s="2">
        <f>-77.294*C28+9258.6</f>
        <v>7558.1320000000005</v>
      </c>
      <c r="G28">
        <v>-4.905632114362966</v>
      </c>
      <c r="H28">
        <v>-9.721751393585059</v>
      </c>
      <c r="J28">
        <v>-4.905632114362966</v>
      </c>
      <c r="K28">
        <v>22</v>
      </c>
      <c r="L28">
        <v>-9.721751393585059</v>
      </c>
      <c r="M28">
        <v>-4.905632114362966</v>
      </c>
    </row>
    <row r="29" spans="1:14">
      <c r="A29" t="s">
        <v>148</v>
      </c>
      <c r="B29" t="s">
        <v>147</v>
      </c>
      <c r="C29">
        <v>23</v>
      </c>
      <c r="D29" s="2">
        <f>-77.294*C29+9258.6</f>
        <v>7480.8380000000006</v>
      </c>
      <c r="G29">
        <v>-4.7092295567180251</v>
      </c>
      <c r="H29">
        <v>-9.2493173615805233</v>
      </c>
      <c r="J29">
        <v>-4.7092295567180251</v>
      </c>
      <c r="K29">
        <v>23</v>
      </c>
      <c r="L29">
        <v>-9.2493173615805233</v>
      </c>
      <c r="M29">
        <v>-4.7092295567180251</v>
      </c>
    </row>
    <row r="30" spans="1:14">
      <c r="A30" t="s">
        <v>146</v>
      </c>
      <c r="B30" t="s">
        <v>145</v>
      </c>
      <c r="C30">
        <v>24</v>
      </c>
      <c r="D30" s="2">
        <f>-77.294*C30+9258.6</f>
        <v>7403.5439999999999</v>
      </c>
      <c r="G30">
        <v>-5.0917882587150167</v>
      </c>
      <c r="H30">
        <v>-9.7938148226470698</v>
      </c>
      <c r="J30">
        <v>-5.0917882587150167</v>
      </c>
      <c r="K30">
        <v>24</v>
      </c>
      <c r="L30">
        <v>-9.7938148226470698</v>
      </c>
      <c r="M30">
        <v>-5.0917882587150167</v>
      </c>
    </row>
    <row r="31" spans="1:14">
      <c r="A31" t="s">
        <v>144</v>
      </c>
      <c r="B31" t="s">
        <v>143</v>
      </c>
      <c r="C31">
        <v>25</v>
      </c>
      <c r="D31" s="2">
        <f>-77.294*C31+9258.6</f>
        <v>7326.25</v>
      </c>
      <c r="G31">
        <v>-4.6258731109308098</v>
      </c>
      <c r="H31">
        <v>-9.0304101134103174</v>
      </c>
      <c r="J31">
        <v>-4.6258731109308098</v>
      </c>
      <c r="K31">
        <v>25</v>
      </c>
      <c r="L31">
        <v>-9.0304101134103174</v>
      </c>
      <c r="M31">
        <v>-4.6258731109308098</v>
      </c>
    </row>
    <row r="32" spans="1:14">
      <c r="A32" t="s">
        <v>142</v>
      </c>
      <c r="B32" t="s">
        <v>141</v>
      </c>
      <c r="C32">
        <v>26</v>
      </c>
      <c r="D32" s="4">
        <v>7249</v>
      </c>
      <c r="E32" s="4">
        <v>7249</v>
      </c>
      <c r="F32" s="3">
        <v>176</v>
      </c>
      <c r="G32">
        <v>-5.0108992238687211</v>
      </c>
      <c r="H32">
        <v>-9.6270010951395353</v>
      </c>
      <c r="J32">
        <v>-5.0108992238687211</v>
      </c>
      <c r="K32">
        <v>26</v>
      </c>
      <c r="L32">
        <v>-9.6270010951395353</v>
      </c>
      <c r="M32">
        <v>-5.0108992238687211</v>
      </c>
      <c r="N32" s="3">
        <v>-6.3</v>
      </c>
    </row>
    <row r="33" spans="1:14">
      <c r="A33" t="s">
        <v>140</v>
      </c>
      <c r="B33" t="s">
        <v>139</v>
      </c>
      <c r="C33">
        <v>27</v>
      </c>
      <c r="D33" s="2">
        <f>-70.5*C33+9082</f>
        <v>7178.5</v>
      </c>
      <c r="G33">
        <v>-4.9736315873659969</v>
      </c>
      <c r="H33">
        <v>-9.820427612887471</v>
      </c>
      <c r="J33">
        <v>-4.9736315873659969</v>
      </c>
      <c r="K33">
        <v>27</v>
      </c>
      <c r="L33">
        <v>-9.820427612887471</v>
      </c>
      <c r="M33">
        <v>-4.9736315873659969</v>
      </c>
    </row>
    <row r="34" spans="1:14">
      <c r="A34" t="s">
        <v>138</v>
      </c>
      <c r="B34" t="s">
        <v>137</v>
      </c>
      <c r="C34">
        <v>27.2</v>
      </c>
      <c r="D34" s="2">
        <f>-70.5*C34+9082</f>
        <v>7164.4</v>
      </c>
      <c r="G34">
        <v>-5.0428900760942863</v>
      </c>
      <c r="H34">
        <v>-9.7216854760272824</v>
      </c>
      <c r="J34">
        <v>-5.0428900760942863</v>
      </c>
      <c r="K34">
        <v>27.2</v>
      </c>
      <c r="L34">
        <v>-9.7216854760272824</v>
      </c>
      <c r="M34">
        <v>-5.0428900760942863</v>
      </c>
    </row>
    <row r="35" spans="1:14">
      <c r="A35" t="s">
        <v>136</v>
      </c>
      <c r="B35" t="s">
        <v>135</v>
      </c>
      <c r="C35">
        <v>27.35</v>
      </c>
      <c r="D35" s="2">
        <f>-70.5*C35+9082</f>
        <v>7153.8249999999998</v>
      </c>
      <c r="G35">
        <v>-5.1130662299157681</v>
      </c>
      <c r="H35">
        <v>-9.6142929304324927</v>
      </c>
      <c r="J35">
        <v>-5.1130662299157681</v>
      </c>
      <c r="K35">
        <v>27.35</v>
      </c>
      <c r="L35">
        <v>-9.6142929304324927</v>
      </c>
      <c r="M35">
        <v>-5.1130662299157681</v>
      </c>
    </row>
    <row r="36" spans="1:14">
      <c r="A36" t="s">
        <v>134</v>
      </c>
      <c r="B36" t="s">
        <v>133</v>
      </c>
      <c r="C36">
        <v>27.5</v>
      </c>
      <c r="D36" s="2">
        <f>-70.5*C36+9082</f>
        <v>7143.25</v>
      </c>
      <c r="G36">
        <v>-4.9001211353299023</v>
      </c>
      <c r="H36">
        <v>-9.2887646220465392</v>
      </c>
      <c r="J36">
        <v>-4.9001211353299023</v>
      </c>
      <c r="K36">
        <v>27.5</v>
      </c>
      <c r="L36">
        <v>-9.2887646220465392</v>
      </c>
      <c r="M36">
        <v>-4.9001211353299023</v>
      </c>
    </row>
    <row r="37" spans="1:14" s="6" customFormat="1">
      <c r="A37" s="6" t="s">
        <v>132</v>
      </c>
      <c r="B37" s="6" t="s">
        <v>132</v>
      </c>
      <c r="C37" s="6">
        <v>27.6</v>
      </c>
      <c r="D37" s="4">
        <f>-70.5*C37+9082</f>
        <v>7136.2</v>
      </c>
      <c r="E37" s="4"/>
      <c r="F37" s="3"/>
      <c r="G37" s="6">
        <v>-4.9001211353299023</v>
      </c>
      <c r="H37" s="6">
        <v>-9.2887646220465392</v>
      </c>
      <c r="J37" s="6">
        <v>-4.9001211353299023</v>
      </c>
      <c r="K37" s="6">
        <v>27.6</v>
      </c>
      <c r="L37" s="6">
        <v>-9.2887646220465392</v>
      </c>
      <c r="M37" s="6">
        <v>-4.9001211353299023</v>
      </c>
      <c r="N37" s="3"/>
    </row>
    <row r="38" spans="1:14" s="8" customFormat="1">
      <c r="D38" s="10"/>
      <c r="E38" s="10"/>
      <c r="F38" s="9"/>
      <c r="N38" s="9"/>
    </row>
    <row r="39" spans="1:14" s="6" customFormat="1">
      <c r="A39" s="6" t="s">
        <v>132</v>
      </c>
      <c r="B39" s="6" t="s">
        <v>132</v>
      </c>
      <c r="C39" s="6">
        <v>27.6</v>
      </c>
      <c r="D39" s="4">
        <f>-70.5*C39+9082</f>
        <v>7136.2</v>
      </c>
      <c r="E39" s="4"/>
      <c r="F39" s="3"/>
      <c r="G39" s="6">
        <v>-5.046701172733643</v>
      </c>
      <c r="H39" s="6">
        <v>-9.8144176488309132</v>
      </c>
      <c r="J39" s="6">
        <v>-5.046701172733643</v>
      </c>
      <c r="K39" s="6">
        <v>27.6</v>
      </c>
      <c r="L39" s="6">
        <v>-9.8144176488309132</v>
      </c>
      <c r="M39" s="6">
        <v>-5.046701172733643</v>
      </c>
      <c r="N39" s="3"/>
    </row>
    <row r="40" spans="1:14">
      <c r="A40" t="s">
        <v>131</v>
      </c>
      <c r="B40" t="s">
        <v>130</v>
      </c>
      <c r="C40">
        <v>27.7</v>
      </c>
      <c r="D40" s="2">
        <f>-70.5*C40+9082</f>
        <v>7129.15</v>
      </c>
      <c r="G40">
        <v>-5.046701172733643</v>
      </c>
      <c r="H40">
        <v>-9.8144176488309132</v>
      </c>
      <c r="J40">
        <v>-5.046701172733643</v>
      </c>
      <c r="K40">
        <v>27.7</v>
      </c>
      <c r="L40">
        <v>-9.8144176488309132</v>
      </c>
      <c r="M40">
        <v>-5.046701172733643</v>
      </c>
    </row>
    <row r="41" spans="1:14">
      <c r="A41" t="s">
        <v>129</v>
      </c>
      <c r="B41" t="s">
        <v>128</v>
      </c>
      <c r="C41">
        <v>28</v>
      </c>
      <c r="D41" s="2">
        <f>-70.5*C41+9082</f>
        <v>7108</v>
      </c>
      <c r="G41">
        <v>-5.5306328141459975</v>
      </c>
      <c r="H41">
        <v>-10.12291991906967</v>
      </c>
      <c r="J41">
        <v>-5.5306328141459975</v>
      </c>
      <c r="K41">
        <v>28</v>
      </c>
      <c r="L41">
        <v>-10.12291991906967</v>
      </c>
      <c r="M41">
        <v>-5.5306328141459975</v>
      </c>
    </row>
    <row r="42" spans="1:14">
      <c r="A42" t="s">
        <v>127</v>
      </c>
      <c r="B42" t="s">
        <v>126</v>
      </c>
      <c r="C42">
        <v>29</v>
      </c>
      <c r="D42" s="2">
        <f>-70.5*C42+9082</f>
        <v>7037.5</v>
      </c>
      <c r="G42">
        <v>-4.9255796796766269</v>
      </c>
      <c r="H42">
        <v>-9.2350550404895291</v>
      </c>
      <c r="J42">
        <v>-4.9255796796766269</v>
      </c>
      <c r="K42">
        <v>29</v>
      </c>
      <c r="L42">
        <v>-9.2350550404895291</v>
      </c>
      <c r="M42">
        <v>-4.9255796796766269</v>
      </c>
    </row>
    <row r="43" spans="1:14">
      <c r="A43" t="s">
        <v>125</v>
      </c>
      <c r="B43" t="s">
        <v>124</v>
      </c>
      <c r="C43">
        <v>29.3</v>
      </c>
      <c r="D43" s="2">
        <f>-70.5*C43+9082</f>
        <v>7016.35</v>
      </c>
      <c r="G43">
        <v>-5.1462609329358138</v>
      </c>
      <c r="H43">
        <v>-9.9441833431509679</v>
      </c>
      <c r="J43">
        <v>-5.1462609329358138</v>
      </c>
      <c r="K43">
        <v>29.3</v>
      </c>
      <c r="L43">
        <v>-9.9441833431509679</v>
      </c>
      <c r="M43">
        <v>-5.1462609329358138</v>
      </c>
    </row>
    <row r="44" spans="1:14">
      <c r="A44" t="s">
        <v>123</v>
      </c>
      <c r="B44" t="s">
        <v>122</v>
      </c>
      <c r="C44">
        <v>30</v>
      </c>
      <c r="D44" s="4">
        <v>6967</v>
      </c>
      <c r="E44" s="4">
        <v>6967</v>
      </c>
      <c r="F44" s="3">
        <v>525</v>
      </c>
      <c r="G44">
        <v>-4.6909424052700412</v>
      </c>
      <c r="H44">
        <v>-8.4014292531487804</v>
      </c>
      <c r="J44">
        <v>-4.6909424052700412</v>
      </c>
      <c r="K44">
        <v>30</v>
      </c>
      <c r="L44">
        <v>-8.4014292531487804</v>
      </c>
      <c r="M44">
        <v>-4.6909424052700412</v>
      </c>
      <c r="N44" s="3">
        <v>-6.3</v>
      </c>
    </row>
    <row r="45" spans="1:14">
      <c r="A45" t="s">
        <v>121</v>
      </c>
      <c r="B45" t="s">
        <v>120</v>
      </c>
      <c r="C45">
        <v>31</v>
      </c>
      <c r="D45" s="2">
        <f>-70.5*C45+9082</f>
        <v>6896.5</v>
      </c>
      <c r="G45">
        <v>-4.6610657411033429</v>
      </c>
      <c r="H45">
        <v>-7.7573470041177881</v>
      </c>
      <c r="J45">
        <v>-4.6610657411033429</v>
      </c>
      <c r="K45">
        <v>31</v>
      </c>
      <c r="L45">
        <v>-7.7573470041177881</v>
      </c>
      <c r="M45">
        <v>-4.6610657411033429</v>
      </c>
    </row>
    <row r="46" spans="1:14">
      <c r="A46" t="s">
        <v>119</v>
      </c>
      <c r="B46" t="s">
        <v>118</v>
      </c>
      <c r="C46">
        <v>31.2</v>
      </c>
      <c r="D46" s="2">
        <f>-70.5*C46+9082</f>
        <v>6882.4</v>
      </c>
      <c r="G46">
        <v>-4.5018594261482736</v>
      </c>
      <c r="H46">
        <v>-8.3385165429433457</v>
      </c>
      <c r="J46">
        <v>-4.5018594261482736</v>
      </c>
      <c r="K46">
        <v>31.2</v>
      </c>
      <c r="L46">
        <v>-8.3385165429433457</v>
      </c>
      <c r="M46">
        <v>-4.5018594261482736</v>
      </c>
    </row>
    <row r="47" spans="1:14">
      <c r="A47" t="s">
        <v>117</v>
      </c>
      <c r="B47" t="s">
        <v>116</v>
      </c>
      <c r="C47">
        <v>32</v>
      </c>
      <c r="D47" s="2">
        <f>-70.5*C47+9082</f>
        <v>6826</v>
      </c>
      <c r="G47">
        <v>-4.6910688688037556</v>
      </c>
      <c r="H47">
        <v>-9.653406653858795</v>
      </c>
      <c r="J47">
        <v>-4.6910688688037556</v>
      </c>
      <c r="K47">
        <v>32</v>
      </c>
      <c r="L47">
        <v>-9.653406653858795</v>
      </c>
      <c r="M47">
        <v>-4.6910688688037556</v>
      </c>
    </row>
    <row r="48" spans="1:14">
      <c r="A48" t="s">
        <v>115</v>
      </c>
      <c r="B48" t="s">
        <v>114</v>
      </c>
      <c r="C48">
        <v>33</v>
      </c>
      <c r="D48" s="2">
        <f>-70.5*C48+9082</f>
        <v>6755.5</v>
      </c>
      <c r="G48">
        <v>-4.6100295345542062</v>
      </c>
      <c r="H48">
        <v>-9.5918779958789635</v>
      </c>
      <c r="J48">
        <v>-4.6100295345542062</v>
      </c>
      <c r="K48">
        <v>33</v>
      </c>
      <c r="L48">
        <v>-9.5918779958789635</v>
      </c>
      <c r="M48">
        <v>-4.6100295345542062</v>
      </c>
    </row>
    <row r="49" spans="1:14">
      <c r="A49" t="s">
        <v>113</v>
      </c>
      <c r="B49" t="s">
        <v>112</v>
      </c>
      <c r="C49">
        <v>33.700000000000003</v>
      </c>
      <c r="D49" s="2">
        <f>-70.5*C49+9082</f>
        <v>6706.15</v>
      </c>
      <c r="G49">
        <v>-4.8246995694084998</v>
      </c>
      <c r="H49">
        <v>-9.3369478490770383</v>
      </c>
      <c r="J49">
        <v>-4.8246995694084998</v>
      </c>
      <c r="K49">
        <v>33.700000000000003</v>
      </c>
      <c r="L49">
        <v>-9.3369478490770383</v>
      </c>
      <c r="M49">
        <v>-4.8246995694084998</v>
      </c>
    </row>
    <row r="50" spans="1:14">
      <c r="A50" t="s">
        <v>111</v>
      </c>
      <c r="B50" t="s">
        <v>110</v>
      </c>
      <c r="C50">
        <v>33.9</v>
      </c>
      <c r="D50" s="2">
        <f>-70.5*C50+9082</f>
        <v>6692.05</v>
      </c>
      <c r="G50">
        <v>-4.8790806540851381</v>
      </c>
      <c r="H50">
        <v>-9.6152193146319433</v>
      </c>
      <c r="J50">
        <v>-4.8790806540851381</v>
      </c>
      <c r="K50">
        <v>33.9</v>
      </c>
      <c r="L50">
        <v>-9.6152193146319433</v>
      </c>
      <c r="M50">
        <v>-4.8790806540851381</v>
      </c>
    </row>
    <row r="51" spans="1:14">
      <c r="A51" t="s">
        <v>109</v>
      </c>
      <c r="B51" t="s">
        <v>108</v>
      </c>
      <c r="C51">
        <v>34</v>
      </c>
      <c r="D51" s="2">
        <f>-70.5*C51+9082</f>
        <v>6685</v>
      </c>
      <c r="G51">
        <v>-4.9435383062418854</v>
      </c>
      <c r="H51">
        <v>-9.9786850937318974</v>
      </c>
      <c r="J51">
        <v>-4.9435383062418854</v>
      </c>
      <c r="K51">
        <v>34</v>
      </c>
      <c r="L51">
        <v>-9.9786850937318974</v>
      </c>
      <c r="M51">
        <v>-4.9435383062418854</v>
      </c>
    </row>
    <row r="52" spans="1:14" s="6" customFormat="1">
      <c r="A52" s="6" t="s">
        <v>107</v>
      </c>
      <c r="B52" s="6" t="s">
        <v>107</v>
      </c>
      <c r="C52" s="6">
        <v>34.1</v>
      </c>
      <c r="D52" s="4">
        <f>-70.5*C52+9082</f>
        <v>6677.95</v>
      </c>
      <c r="E52" s="4"/>
      <c r="F52" s="3"/>
      <c r="G52" s="6">
        <v>-4.9435383062418854</v>
      </c>
      <c r="H52" s="6">
        <v>-9.9786850937318974</v>
      </c>
      <c r="J52" s="6">
        <v>-4.9435383062418854</v>
      </c>
      <c r="K52" s="6">
        <v>34.1</v>
      </c>
      <c r="L52" s="6">
        <v>-9.9786850937318974</v>
      </c>
      <c r="M52" s="6">
        <v>-4.9435383062418854</v>
      </c>
      <c r="N52" s="3"/>
    </row>
    <row r="53" spans="1:14" s="8" customFormat="1">
      <c r="D53" s="10"/>
      <c r="E53" s="10"/>
      <c r="F53" s="9"/>
      <c r="N53" s="9"/>
    </row>
    <row r="54" spans="1:14" s="6" customFormat="1">
      <c r="A54" s="6" t="s">
        <v>107</v>
      </c>
      <c r="B54" s="6" t="s">
        <v>107</v>
      </c>
      <c r="C54" s="6">
        <v>34.1</v>
      </c>
      <c r="D54" s="4">
        <f>-82.353*C54+8975.1</f>
        <v>6166.8627000000006</v>
      </c>
      <c r="E54" s="4"/>
      <c r="F54" s="3"/>
      <c r="G54" s="6">
        <v>-4.7552130465447515</v>
      </c>
      <c r="H54" s="6">
        <v>-9.763434521791126</v>
      </c>
      <c r="J54" s="6">
        <v>-4.7552130465447515</v>
      </c>
      <c r="K54" s="6">
        <v>34.1</v>
      </c>
      <c r="L54" s="6">
        <v>-9.9786850937318974</v>
      </c>
      <c r="M54" s="6">
        <v>-4.9435383062418854</v>
      </c>
      <c r="N54" s="3"/>
    </row>
    <row r="55" spans="1:14">
      <c r="A55" t="s">
        <v>106</v>
      </c>
      <c r="B55" t="s">
        <v>105</v>
      </c>
      <c r="C55">
        <v>34.200000000000003</v>
      </c>
      <c r="D55" s="2">
        <f>-82.353*C55+8975.1</f>
        <v>6158.6274000000003</v>
      </c>
      <c r="G55">
        <v>-4.7552130465447515</v>
      </c>
      <c r="H55">
        <v>-9.763434521791126</v>
      </c>
      <c r="J55">
        <v>-4.7552130465447515</v>
      </c>
      <c r="K55">
        <v>34.200000000000003</v>
      </c>
      <c r="L55">
        <v>-9.763434521791126</v>
      </c>
      <c r="M55">
        <v>-4.7552130465447515</v>
      </c>
    </row>
    <row r="56" spans="1:14">
      <c r="A56" t="s">
        <v>104</v>
      </c>
      <c r="B56" t="s">
        <v>103</v>
      </c>
      <c r="C56">
        <v>35</v>
      </c>
      <c r="D56" s="2">
        <f>-82.353*C56+8975.1</f>
        <v>6092.7450000000008</v>
      </c>
      <c r="G56">
        <v>-5.092713774910143</v>
      </c>
      <c r="H56">
        <v>-9.9367610647249691</v>
      </c>
      <c r="J56">
        <v>-5.092713774910143</v>
      </c>
      <c r="K56">
        <v>35</v>
      </c>
      <c r="L56">
        <v>-9.9367610647249691</v>
      </c>
      <c r="M56">
        <v>-5.092713774910143</v>
      </c>
    </row>
    <row r="57" spans="1:14">
      <c r="A57" t="s">
        <v>102</v>
      </c>
      <c r="B57" t="s">
        <v>101</v>
      </c>
      <c r="C57">
        <v>36</v>
      </c>
      <c r="D57" s="2">
        <f>-82.353*C57+8975.1</f>
        <v>6010.3920000000007</v>
      </c>
      <c r="G57">
        <v>-4.8580819589277571</v>
      </c>
      <c r="H57">
        <v>-9.9320020470097781</v>
      </c>
      <c r="J57">
        <v>-4.8580819589277571</v>
      </c>
      <c r="K57">
        <v>36</v>
      </c>
      <c r="L57">
        <v>-9.9320020470097781</v>
      </c>
      <c r="M57">
        <v>-4.8580819589277571</v>
      </c>
    </row>
    <row r="58" spans="1:14">
      <c r="A58" t="s">
        <v>100</v>
      </c>
      <c r="B58" t="s">
        <v>99</v>
      </c>
      <c r="C58">
        <v>37</v>
      </c>
      <c r="D58" s="4">
        <v>5928</v>
      </c>
      <c r="E58" s="4">
        <v>5928</v>
      </c>
      <c r="F58" s="3">
        <v>266</v>
      </c>
      <c r="G58">
        <v>-4.768795920346653</v>
      </c>
      <c r="H58">
        <v>-9.942168087937306</v>
      </c>
      <c r="J58">
        <v>-4.768795920346653</v>
      </c>
      <c r="K58">
        <v>37</v>
      </c>
      <c r="L58">
        <v>-9.942168087937306</v>
      </c>
      <c r="M58">
        <v>-4.768795920346653</v>
      </c>
      <c r="N58" s="3">
        <v>-6.3</v>
      </c>
    </row>
    <row r="59" spans="1:14">
      <c r="A59" t="s">
        <v>98</v>
      </c>
      <c r="B59" t="s">
        <v>97</v>
      </c>
      <c r="C59">
        <v>38</v>
      </c>
      <c r="D59" s="2">
        <f>-82.353*C59+8975.1</f>
        <v>5845.6860000000006</v>
      </c>
      <c r="G59">
        <v>-4.8076202013705061</v>
      </c>
      <c r="H59">
        <v>-10.300956747697532</v>
      </c>
      <c r="J59">
        <v>-4.8076202013705061</v>
      </c>
      <c r="K59">
        <v>38</v>
      </c>
      <c r="L59">
        <v>-10.300956747697532</v>
      </c>
      <c r="M59">
        <v>-4.8076202013705061</v>
      </c>
    </row>
    <row r="60" spans="1:14">
      <c r="A60" t="s">
        <v>96</v>
      </c>
      <c r="B60" t="s">
        <v>95</v>
      </c>
      <c r="C60">
        <v>39</v>
      </c>
      <c r="D60" s="2">
        <f>-82.353*C60+8975.1</f>
        <v>5763.3330000000005</v>
      </c>
      <c r="G60">
        <v>-4.7650656828359415</v>
      </c>
      <c r="H60">
        <v>-10.25142278600107</v>
      </c>
      <c r="J60">
        <v>-4.7650656828359415</v>
      </c>
      <c r="K60">
        <v>39</v>
      </c>
      <c r="L60">
        <v>-10.25142278600107</v>
      </c>
      <c r="M60">
        <v>-4.7650656828359415</v>
      </c>
    </row>
    <row r="61" spans="1:14">
      <c r="A61" t="s">
        <v>94</v>
      </c>
      <c r="B61" t="s">
        <v>93</v>
      </c>
      <c r="C61">
        <v>40</v>
      </c>
      <c r="D61" s="2">
        <f>-82.353*C61+8975.1</f>
        <v>5680.9800000000005</v>
      </c>
      <c r="G61">
        <v>-4.9178253128426412</v>
      </c>
      <c r="H61">
        <v>-10.350698392856096</v>
      </c>
      <c r="J61">
        <v>-4.9178253128426412</v>
      </c>
      <c r="K61">
        <v>40</v>
      </c>
      <c r="L61">
        <v>-10.350698392856096</v>
      </c>
      <c r="M61">
        <v>-4.9178253128426412</v>
      </c>
    </row>
    <row r="62" spans="1:14">
      <c r="A62" t="s">
        <v>92</v>
      </c>
      <c r="B62" t="s">
        <v>91</v>
      </c>
      <c r="C62">
        <v>41</v>
      </c>
      <c r="D62" s="2">
        <f>-82.353*C62+8975.1</f>
        <v>5598.6270000000004</v>
      </c>
      <c r="G62">
        <v>-4.7140847318463885</v>
      </c>
      <c r="H62">
        <v>-10.257451936029296</v>
      </c>
      <c r="J62">
        <v>-4.7140847318463885</v>
      </c>
      <c r="K62">
        <v>41</v>
      </c>
      <c r="L62">
        <v>-10.257451936029296</v>
      </c>
      <c r="M62">
        <v>-4.7140847318463885</v>
      </c>
    </row>
    <row r="63" spans="1:14">
      <c r="A63" t="s">
        <v>90</v>
      </c>
      <c r="B63" t="s">
        <v>89</v>
      </c>
      <c r="C63">
        <v>42</v>
      </c>
      <c r="D63" s="2">
        <f>-82.353*C63+8975.1</f>
        <v>5516.2740000000013</v>
      </c>
      <c r="G63">
        <v>-4.8545824729050562</v>
      </c>
      <c r="H63">
        <v>-10.284316445142439</v>
      </c>
      <c r="J63">
        <v>-4.8545824729050562</v>
      </c>
      <c r="K63">
        <v>42</v>
      </c>
      <c r="L63">
        <v>-10.284316445142439</v>
      </c>
      <c r="M63">
        <v>-4.8545824729050562</v>
      </c>
    </row>
    <row r="64" spans="1:14">
      <c r="A64" t="s">
        <v>88</v>
      </c>
      <c r="B64" t="s">
        <v>87</v>
      </c>
      <c r="C64">
        <v>43</v>
      </c>
      <c r="D64" s="2">
        <f>-82.353*C64+8975.1</f>
        <v>5433.9210000000003</v>
      </c>
      <c r="G64">
        <v>-5.3030057846563929</v>
      </c>
      <c r="H64">
        <v>-10.237766323325481</v>
      </c>
      <c r="J64">
        <v>-5.3030057846563929</v>
      </c>
      <c r="K64">
        <v>43</v>
      </c>
      <c r="L64">
        <v>-10.237766323325481</v>
      </c>
      <c r="M64">
        <v>-5.3030057846563929</v>
      </c>
    </row>
    <row r="65" spans="1:14">
      <c r="A65" t="s">
        <v>86</v>
      </c>
      <c r="B65" t="s">
        <v>85</v>
      </c>
      <c r="C65">
        <v>44</v>
      </c>
      <c r="D65" s="2">
        <f>-82.353*C65+8975.1</f>
        <v>5351.5680000000011</v>
      </c>
      <c r="G65">
        <v>-4.8009107645451801</v>
      </c>
      <c r="H65">
        <v>-10.393225074370704</v>
      </c>
      <c r="J65">
        <v>-4.8009107645451801</v>
      </c>
      <c r="K65">
        <v>44</v>
      </c>
      <c r="L65">
        <v>-10.393225074370704</v>
      </c>
      <c r="M65">
        <v>-4.8009107645451801</v>
      </c>
    </row>
    <row r="66" spans="1:14">
      <c r="A66" t="s">
        <v>84</v>
      </c>
      <c r="B66" t="s">
        <v>83</v>
      </c>
      <c r="C66">
        <v>45</v>
      </c>
      <c r="D66" s="2">
        <f>-82.353*C66+8975.1</f>
        <v>5269.2150000000001</v>
      </c>
      <c r="G66">
        <v>-4.4921106767617474</v>
      </c>
      <c r="H66">
        <v>-10.00135847834223</v>
      </c>
      <c r="J66">
        <v>-4.4921106767617474</v>
      </c>
      <c r="K66">
        <v>45</v>
      </c>
      <c r="L66">
        <v>-10.00135847834223</v>
      </c>
      <c r="M66">
        <v>-4.4921106767617474</v>
      </c>
    </row>
    <row r="67" spans="1:14" s="6" customFormat="1">
      <c r="A67" s="6" t="s">
        <v>82</v>
      </c>
      <c r="C67" s="6">
        <v>45.5</v>
      </c>
      <c r="D67" s="4">
        <v>5228</v>
      </c>
      <c r="E67" s="4">
        <v>5228</v>
      </c>
      <c r="F67" s="3">
        <v>138</v>
      </c>
      <c r="G67" s="7">
        <f>(G66+G68)/2</f>
        <v>-4.6842302106824381</v>
      </c>
      <c r="H67" s="7">
        <f>(H66+H68)/2</f>
        <v>-10.004420551460873</v>
      </c>
      <c r="J67" s="7">
        <f>(J66+J68)/2</f>
        <v>-4.6842302106824381</v>
      </c>
      <c r="K67" s="6">
        <v>45.5</v>
      </c>
      <c r="L67" s="7">
        <f>(L66+L68)/2</f>
        <v>-10.004420551460873</v>
      </c>
      <c r="M67" s="7">
        <f>(M66+M68)/2</f>
        <v>-4.6842302106824381</v>
      </c>
      <c r="N67" s="3">
        <v>-6.3</v>
      </c>
    </row>
    <row r="68" spans="1:14">
      <c r="A68" t="s">
        <v>81</v>
      </c>
      <c r="B68" t="s">
        <v>80</v>
      </c>
      <c r="C68">
        <v>46</v>
      </c>
      <c r="D68" s="2">
        <f>-252.82*C68+16731</f>
        <v>5101.2800000000007</v>
      </c>
      <c r="G68">
        <v>-4.8763497446031296</v>
      </c>
      <c r="H68">
        <v>-10.007482624579517</v>
      </c>
      <c r="J68">
        <v>-4.8763497446031296</v>
      </c>
      <c r="K68">
        <v>46</v>
      </c>
      <c r="L68">
        <v>-10.007482624579517</v>
      </c>
      <c r="M68">
        <v>-4.8763497446031296</v>
      </c>
    </row>
    <row r="69" spans="1:14">
      <c r="A69" t="s">
        <v>79</v>
      </c>
      <c r="B69" t="s">
        <v>78</v>
      </c>
      <c r="C69">
        <v>47</v>
      </c>
      <c r="D69" s="2">
        <f>-252.82*C69+16731</f>
        <v>4848.4600000000009</v>
      </c>
      <c r="G69">
        <v>-4.9088390908168442</v>
      </c>
      <c r="H69">
        <v>-10.384042565692877</v>
      </c>
      <c r="J69">
        <v>-4.9088390908168442</v>
      </c>
      <c r="K69">
        <v>47</v>
      </c>
      <c r="L69">
        <v>-10.384042565692877</v>
      </c>
      <c r="M69">
        <v>-4.9088390908168442</v>
      </c>
    </row>
    <row r="70" spans="1:14">
      <c r="A70" t="s">
        <v>77</v>
      </c>
      <c r="B70" t="s">
        <v>76</v>
      </c>
      <c r="C70">
        <v>47.5</v>
      </c>
      <c r="D70" s="2">
        <f>-252.82*C70+16731</f>
        <v>4722.0500000000011</v>
      </c>
      <c r="G70">
        <v>-5.0510116812002286</v>
      </c>
      <c r="H70">
        <v>-10.358799370966118</v>
      </c>
      <c r="J70">
        <v>-5.0510116812002286</v>
      </c>
      <c r="K70">
        <v>47.5</v>
      </c>
      <c r="L70">
        <v>-10.358799370966118</v>
      </c>
      <c r="M70">
        <v>-5.0510116812002286</v>
      </c>
    </row>
    <row r="71" spans="1:14">
      <c r="A71" t="s">
        <v>75</v>
      </c>
      <c r="B71" t="s">
        <v>74</v>
      </c>
      <c r="C71">
        <v>48</v>
      </c>
      <c r="D71" s="2">
        <f>-252.82*C71+16731</f>
        <v>4595.6399999999994</v>
      </c>
      <c r="G71">
        <v>-4.8675432301584181</v>
      </c>
      <c r="H71">
        <v>-10.1763826099547</v>
      </c>
      <c r="J71">
        <v>-4.8675432301584181</v>
      </c>
      <c r="K71">
        <v>48</v>
      </c>
      <c r="L71">
        <v>-10.1763826099547</v>
      </c>
      <c r="M71">
        <v>-4.8675432301584181</v>
      </c>
    </row>
    <row r="72" spans="1:14">
      <c r="A72" t="s">
        <v>73</v>
      </c>
      <c r="B72" t="s">
        <v>72</v>
      </c>
      <c r="C72">
        <v>48.3</v>
      </c>
      <c r="D72" s="2">
        <f>-252.82*C72+16731</f>
        <v>4519.7940000000017</v>
      </c>
      <c r="G72">
        <v>-4.7893404442484746</v>
      </c>
      <c r="H72">
        <v>-10.130944575070933</v>
      </c>
      <c r="J72">
        <v>-4.7893404442484746</v>
      </c>
      <c r="K72">
        <v>48.3</v>
      </c>
      <c r="L72">
        <v>-10.130944575070933</v>
      </c>
      <c r="M72">
        <v>-4.7893404442484746</v>
      </c>
    </row>
    <row r="73" spans="1:14">
      <c r="A73" t="s">
        <v>71</v>
      </c>
      <c r="B73" t="s">
        <v>70</v>
      </c>
      <c r="C73">
        <v>48.6</v>
      </c>
      <c r="D73" s="2">
        <f>-252.82*C73+16731</f>
        <v>4443.9480000000003</v>
      </c>
      <c r="G73">
        <v>-4.6070176166691921</v>
      </c>
      <c r="H73">
        <v>-9.7662947365352828</v>
      </c>
      <c r="J73">
        <v>-4.6070176166691921</v>
      </c>
      <c r="K73">
        <v>48.6</v>
      </c>
      <c r="L73">
        <v>-9.7662947365352828</v>
      </c>
      <c r="M73">
        <v>-4.6070176166691921</v>
      </c>
    </row>
    <row r="74" spans="1:14">
      <c r="A74" t="s">
        <v>69</v>
      </c>
      <c r="B74" t="s">
        <v>68</v>
      </c>
      <c r="C74">
        <v>49</v>
      </c>
      <c r="D74" s="2">
        <f>-252.82*C74+16731</f>
        <v>4342.82</v>
      </c>
      <c r="G74">
        <v>-4.7515353730490402</v>
      </c>
      <c r="H74">
        <v>-10.143700630056953</v>
      </c>
      <c r="J74">
        <v>-4.7515353730490402</v>
      </c>
      <c r="K74">
        <v>49</v>
      </c>
      <c r="L74">
        <v>-10.143700630056953</v>
      </c>
      <c r="M74">
        <v>-4.7515353730490402</v>
      </c>
    </row>
    <row r="75" spans="1:14">
      <c r="A75" t="s">
        <v>67</v>
      </c>
      <c r="B75" t="s">
        <v>66</v>
      </c>
      <c r="C75">
        <v>50</v>
      </c>
      <c r="D75" s="2">
        <f>-252.82*C75+16731</f>
        <v>4090</v>
      </c>
      <c r="G75">
        <v>-4.9466580974320467</v>
      </c>
      <c r="H75">
        <v>-9.994227667920077</v>
      </c>
      <c r="J75">
        <v>-4.9466580974320467</v>
      </c>
      <c r="K75">
        <v>50</v>
      </c>
      <c r="L75">
        <v>-9.994227667920077</v>
      </c>
      <c r="M75">
        <v>-4.9466580974320467</v>
      </c>
    </row>
    <row r="76" spans="1:14">
      <c r="A76" t="s">
        <v>65</v>
      </c>
      <c r="B76" t="s">
        <v>64</v>
      </c>
      <c r="C76">
        <v>51</v>
      </c>
      <c r="D76" s="2">
        <f>-252.82*C76+16731</f>
        <v>3837.1800000000003</v>
      </c>
      <c r="G76">
        <v>-4.8681028062574434</v>
      </c>
      <c r="H76">
        <v>-10.078796675872201</v>
      </c>
      <c r="J76">
        <v>-4.8681028062574434</v>
      </c>
      <c r="K76">
        <v>51</v>
      </c>
      <c r="L76">
        <v>-10.078796675872201</v>
      </c>
      <c r="M76">
        <v>-4.8681028062574434</v>
      </c>
    </row>
    <row r="77" spans="1:14">
      <c r="A77" t="s">
        <v>63</v>
      </c>
      <c r="B77" t="s">
        <v>62</v>
      </c>
      <c r="C77">
        <v>52</v>
      </c>
      <c r="D77" s="2">
        <f>-252.82*C77+16731</f>
        <v>3584.3600000000006</v>
      </c>
      <c r="G77">
        <v>-4.8288454360058104</v>
      </c>
      <c r="H77">
        <v>-9.8701387242773659</v>
      </c>
      <c r="J77">
        <v>-4.8288454360058104</v>
      </c>
      <c r="K77">
        <v>52</v>
      </c>
      <c r="L77">
        <v>-9.8701387242773659</v>
      </c>
      <c r="M77">
        <v>-4.8288454360058104</v>
      </c>
    </row>
    <row r="78" spans="1:14">
      <c r="A78" t="s">
        <v>61</v>
      </c>
      <c r="B78" t="s">
        <v>60</v>
      </c>
      <c r="C78">
        <v>52.5</v>
      </c>
      <c r="D78" s="2">
        <f>-252.82*C78+16731</f>
        <v>3457.9500000000007</v>
      </c>
      <c r="G78">
        <v>-4.8246563313034088</v>
      </c>
      <c r="H78">
        <v>-9.7066955153496597</v>
      </c>
      <c r="J78">
        <v>-4.8246563313034088</v>
      </c>
      <c r="K78">
        <v>52.5</v>
      </c>
      <c r="L78">
        <v>-9.7066955153496597</v>
      </c>
      <c r="M78">
        <v>-4.8246563313034088</v>
      </c>
    </row>
    <row r="79" spans="1:14">
      <c r="A79" t="s">
        <v>59</v>
      </c>
      <c r="B79" t="s">
        <v>58</v>
      </c>
      <c r="C79">
        <v>52.8</v>
      </c>
      <c r="D79" s="2">
        <f>-252.82*C79+16731</f>
        <v>3382.1040000000012</v>
      </c>
      <c r="G79">
        <v>-4.6594754696786271</v>
      </c>
      <c r="H79">
        <v>-9.7221293866167979</v>
      </c>
      <c r="J79">
        <v>-4.6594754696786271</v>
      </c>
      <c r="K79">
        <v>52.8</v>
      </c>
      <c r="L79">
        <v>-9.7221293866167979</v>
      </c>
      <c r="M79">
        <v>-4.6594754696786271</v>
      </c>
    </row>
    <row r="80" spans="1:14">
      <c r="A80" t="s">
        <v>57</v>
      </c>
      <c r="B80" t="s">
        <v>56</v>
      </c>
      <c r="C80">
        <v>53.1</v>
      </c>
      <c r="D80" s="2">
        <f>-252.82*C80+16731</f>
        <v>3306.2579999999998</v>
      </c>
      <c r="G80">
        <v>-4.6387212916262106</v>
      </c>
      <c r="H80">
        <v>-9.8937060778627028</v>
      </c>
      <c r="J80">
        <v>-4.6387212916262106</v>
      </c>
      <c r="K80">
        <v>53.1</v>
      </c>
      <c r="L80">
        <v>-9.8937060778627028</v>
      </c>
      <c r="M80">
        <v>-4.6387212916262106</v>
      </c>
    </row>
    <row r="81" spans="1:14">
      <c r="A81" t="s">
        <v>55</v>
      </c>
      <c r="B81" t="s">
        <v>54</v>
      </c>
      <c r="C81">
        <v>53.5</v>
      </c>
      <c r="D81" s="2">
        <f>-252.82*C81+16731</f>
        <v>3205.130000000001</v>
      </c>
      <c r="G81">
        <v>-4.9640899132185448</v>
      </c>
      <c r="H81">
        <v>-10.038421310048822</v>
      </c>
      <c r="J81">
        <v>-4.9640899132185448</v>
      </c>
      <c r="K81">
        <v>53.5</v>
      </c>
      <c r="L81">
        <v>-10.038421310048822</v>
      </c>
      <c r="M81">
        <v>-4.9640899132185448</v>
      </c>
    </row>
    <row r="82" spans="1:14">
      <c r="A82" t="s">
        <v>53</v>
      </c>
      <c r="B82" t="s">
        <v>52</v>
      </c>
      <c r="C82">
        <v>54</v>
      </c>
      <c r="D82" s="4">
        <v>3079</v>
      </c>
      <c r="E82" s="4">
        <v>3079</v>
      </c>
      <c r="F82" s="3">
        <v>157</v>
      </c>
      <c r="G82">
        <v>-5.1235443148641515</v>
      </c>
      <c r="H82">
        <v>-10.096844331285785</v>
      </c>
      <c r="J82">
        <v>-5.1235443148641515</v>
      </c>
      <c r="K82">
        <v>54</v>
      </c>
      <c r="L82">
        <v>-10.096844331285785</v>
      </c>
      <c r="M82">
        <v>-5.1235443148641515</v>
      </c>
      <c r="N82" s="3">
        <v>-6.3</v>
      </c>
    </row>
    <row r="83" spans="1:14">
      <c r="A83" t="s">
        <v>51</v>
      </c>
      <c r="B83" t="s">
        <v>50</v>
      </c>
      <c r="C83">
        <v>55</v>
      </c>
      <c r="D83" s="2">
        <f>-81.5*C83+7480</f>
        <v>2997.5</v>
      </c>
      <c r="G83">
        <v>-4.678374210156818</v>
      </c>
      <c r="H83">
        <v>-9.8895656595644095</v>
      </c>
      <c r="J83">
        <v>-4.678374210156818</v>
      </c>
      <c r="K83">
        <v>55</v>
      </c>
      <c r="L83">
        <v>-9.8895656595644095</v>
      </c>
      <c r="M83">
        <v>-4.678374210156818</v>
      </c>
    </row>
    <row r="84" spans="1:14">
      <c r="A84" t="s">
        <v>49</v>
      </c>
      <c r="B84" t="s">
        <v>48</v>
      </c>
      <c r="C84">
        <v>56</v>
      </c>
      <c r="D84" s="2">
        <f>-81.5*C84+7480</f>
        <v>2916</v>
      </c>
      <c r="G84">
        <v>-4.8376784411003788</v>
      </c>
      <c r="H84">
        <v>-9.9212429271619698</v>
      </c>
      <c r="J84">
        <v>-4.8376784411003788</v>
      </c>
      <c r="K84">
        <v>56</v>
      </c>
      <c r="L84">
        <v>-9.9212429271619698</v>
      </c>
      <c r="M84">
        <v>-4.8376784411003788</v>
      </c>
    </row>
    <row r="85" spans="1:14">
      <c r="A85" t="s">
        <v>47</v>
      </c>
      <c r="B85" t="s">
        <v>46</v>
      </c>
      <c r="C85">
        <v>57</v>
      </c>
      <c r="D85" s="2">
        <f>-81.5*C85+7480</f>
        <v>2834.5</v>
      </c>
      <c r="G85">
        <v>-4.8190411862582856</v>
      </c>
      <c r="H85">
        <v>-10.020368013263443</v>
      </c>
      <c r="J85">
        <v>-4.8190411862582856</v>
      </c>
      <c r="K85">
        <v>57</v>
      </c>
      <c r="L85">
        <v>-10.020368013263443</v>
      </c>
      <c r="M85">
        <v>-4.8190411862582856</v>
      </c>
    </row>
    <row r="86" spans="1:14">
      <c r="A86" t="s">
        <v>45</v>
      </c>
      <c r="B86" t="s">
        <v>44</v>
      </c>
      <c r="C86">
        <v>58</v>
      </c>
      <c r="D86" s="2">
        <f>-81.5*C86+7480</f>
        <v>2753</v>
      </c>
      <c r="G86">
        <v>-4.684132936891773</v>
      </c>
      <c r="H86">
        <v>-10.260332060807428</v>
      </c>
      <c r="J86">
        <v>-4.684132936891773</v>
      </c>
      <c r="K86">
        <v>58</v>
      </c>
      <c r="L86">
        <v>-10.260332060807428</v>
      </c>
      <c r="M86">
        <v>-4.684132936891773</v>
      </c>
    </row>
    <row r="87" spans="1:14">
      <c r="A87" t="s">
        <v>43</v>
      </c>
      <c r="B87" t="s">
        <v>42</v>
      </c>
      <c r="C87">
        <v>59</v>
      </c>
      <c r="D87" s="2">
        <f>-81.5*C87+7480</f>
        <v>2671.5</v>
      </c>
      <c r="G87">
        <v>-4.8756690094753692</v>
      </c>
      <c r="H87">
        <v>-10.677741703779056</v>
      </c>
      <c r="J87">
        <v>-4.8756690094753692</v>
      </c>
      <c r="K87">
        <v>59</v>
      </c>
      <c r="L87">
        <v>-10.677741703779056</v>
      </c>
      <c r="M87">
        <v>-4.8756690094753692</v>
      </c>
    </row>
    <row r="88" spans="1:14">
      <c r="A88" t="s">
        <v>41</v>
      </c>
      <c r="B88" t="s">
        <v>40</v>
      </c>
      <c r="C88">
        <v>60</v>
      </c>
      <c r="D88" s="2">
        <f>-81.5*C88+7480</f>
        <v>2590</v>
      </c>
      <c r="G88">
        <v>-4.8958725830622356</v>
      </c>
      <c r="H88">
        <v>-10.573622931303486</v>
      </c>
      <c r="J88">
        <v>-4.8958725830622356</v>
      </c>
      <c r="K88">
        <v>60</v>
      </c>
      <c r="L88">
        <v>-10.573622931303486</v>
      </c>
      <c r="M88">
        <v>-4.8958725830622356</v>
      </c>
    </row>
    <row r="89" spans="1:14">
      <c r="A89" t="s">
        <v>39</v>
      </c>
      <c r="B89" t="s">
        <v>38</v>
      </c>
      <c r="C89">
        <v>61</v>
      </c>
      <c r="D89" s="2">
        <f>-81.5*C89+7480</f>
        <v>2508.5</v>
      </c>
      <c r="G89">
        <v>-4.8591327578650088</v>
      </c>
      <c r="H89">
        <v>-10.658450386674001</v>
      </c>
      <c r="J89">
        <v>-4.8591327578650088</v>
      </c>
      <c r="K89">
        <v>61</v>
      </c>
      <c r="L89">
        <v>-10.658450386674001</v>
      </c>
      <c r="M89">
        <v>-4.8591327578650088</v>
      </c>
    </row>
    <row r="90" spans="1:14">
      <c r="A90" t="s">
        <v>37</v>
      </c>
      <c r="B90" t="s">
        <v>36</v>
      </c>
      <c r="C90">
        <v>62</v>
      </c>
      <c r="D90" s="2">
        <f>-81.5*C90+7480</f>
        <v>2427</v>
      </c>
      <c r="G90">
        <v>-4.7204377955430976</v>
      </c>
      <c r="H90">
        <v>-10.490248275980544</v>
      </c>
      <c r="J90">
        <v>-4.7204377955430976</v>
      </c>
      <c r="K90">
        <v>62</v>
      </c>
      <c r="L90">
        <v>-10.490248275980544</v>
      </c>
      <c r="M90">
        <v>-4.7204377955430976</v>
      </c>
    </row>
    <row r="91" spans="1:14">
      <c r="A91" t="s">
        <v>35</v>
      </c>
      <c r="B91" t="s">
        <v>34</v>
      </c>
      <c r="C91">
        <v>63</v>
      </c>
      <c r="D91" s="2">
        <f>-81.5*C91+7480</f>
        <v>2345.5</v>
      </c>
      <c r="G91">
        <v>-4.5630396441731325</v>
      </c>
      <c r="H91">
        <v>-10.508044355144317</v>
      </c>
      <c r="J91">
        <v>-4.5630396441731325</v>
      </c>
      <c r="K91">
        <v>63</v>
      </c>
      <c r="L91">
        <v>-10.508044355144317</v>
      </c>
      <c r="M91">
        <v>-4.5630396441731325</v>
      </c>
    </row>
    <row r="92" spans="1:14" s="5" customFormat="1">
      <c r="A92" s="5" t="s">
        <v>33</v>
      </c>
      <c r="B92" s="5" t="s">
        <v>32</v>
      </c>
      <c r="C92" s="5">
        <v>64</v>
      </c>
      <c r="D92" s="4">
        <v>2264</v>
      </c>
      <c r="E92" s="4">
        <v>2264</v>
      </c>
      <c r="F92" s="3">
        <v>156</v>
      </c>
      <c r="G92" s="5">
        <v>-4.6031030386255907</v>
      </c>
      <c r="H92" s="5">
        <v>-10.809842354002299</v>
      </c>
      <c r="J92" s="5">
        <v>-4.6031030386255907</v>
      </c>
      <c r="K92" s="5">
        <v>64</v>
      </c>
      <c r="L92" s="5">
        <v>-10.809842354002299</v>
      </c>
      <c r="M92" s="5">
        <v>-4.6031030386255907</v>
      </c>
      <c r="N92" s="3">
        <v>-6.3</v>
      </c>
    </row>
    <row r="93" spans="1:14">
      <c r="A93" t="s">
        <v>31</v>
      </c>
      <c r="B93" t="s">
        <v>30</v>
      </c>
      <c r="C93">
        <v>64.5</v>
      </c>
      <c r="D93" s="2">
        <f>-177*C93+13592</f>
        <v>2175.5</v>
      </c>
      <c r="G93">
        <v>-4.6218495180429118</v>
      </c>
      <c r="H93">
        <v>-10.767040059140758</v>
      </c>
      <c r="J93">
        <v>-4.6218495180429118</v>
      </c>
      <c r="K93">
        <v>64.5</v>
      </c>
      <c r="L93">
        <v>-10.767040059140758</v>
      </c>
      <c r="M93">
        <v>-4.6218495180429118</v>
      </c>
    </row>
    <row r="94" spans="1:14">
      <c r="A94" t="s">
        <v>29</v>
      </c>
      <c r="B94" t="s">
        <v>28</v>
      </c>
      <c r="C94">
        <v>64.8</v>
      </c>
      <c r="D94" s="2">
        <f>-177*C94+13592</f>
        <v>2122.3999999999996</v>
      </c>
      <c r="G94">
        <v>-4.5915128415780062</v>
      </c>
      <c r="H94">
        <v>-10.531943926256631</v>
      </c>
      <c r="J94">
        <v>-4.5915128415780062</v>
      </c>
      <c r="K94">
        <v>64.8</v>
      </c>
      <c r="L94">
        <v>-10.531943926256631</v>
      </c>
      <c r="M94">
        <v>-4.5915128415780062</v>
      </c>
    </row>
    <row r="95" spans="1:14">
      <c r="A95" t="s">
        <v>27</v>
      </c>
      <c r="B95" t="s">
        <v>26</v>
      </c>
      <c r="C95">
        <v>65.150000000000006</v>
      </c>
      <c r="D95" s="2">
        <f>-177*C95+13592</f>
        <v>2060.4499999999989</v>
      </c>
      <c r="G95">
        <v>-4.9367495711989937</v>
      </c>
      <c r="H95">
        <v>-10.200555167752061</v>
      </c>
      <c r="J95">
        <v>-4.9367495711989937</v>
      </c>
      <c r="K95">
        <v>65.150000000000006</v>
      </c>
      <c r="L95">
        <v>-10.200555167752061</v>
      </c>
      <c r="M95">
        <v>-4.9367495711989937</v>
      </c>
    </row>
    <row r="96" spans="1:14">
      <c r="A96" t="s">
        <v>25</v>
      </c>
      <c r="B96" t="s">
        <v>24</v>
      </c>
      <c r="C96">
        <v>65.5</v>
      </c>
      <c r="D96" s="2">
        <f>-177*C96+13592</f>
        <v>1998.5</v>
      </c>
      <c r="G96">
        <v>-4.9753310199818719</v>
      </c>
      <c r="H96">
        <v>-9.54237779901176</v>
      </c>
      <c r="J96">
        <v>-4.9753310199818719</v>
      </c>
      <c r="K96">
        <v>65.5</v>
      </c>
      <c r="L96">
        <v>-9.54237779901176</v>
      </c>
      <c r="M96">
        <v>-4.9753310199818719</v>
      </c>
    </row>
    <row r="97" spans="1:14">
      <c r="A97" t="s">
        <v>23</v>
      </c>
      <c r="B97" t="s">
        <v>22</v>
      </c>
      <c r="C97">
        <v>66</v>
      </c>
      <c r="D97" s="2">
        <f>-177*C97+13592</f>
        <v>1910</v>
      </c>
      <c r="G97">
        <v>-4.9816175577588755</v>
      </c>
      <c r="H97">
        <v>-8.435261683089589</v>
      </c>
      <c r="J97">
        <v>-4.9816175577588755</v>
      </c>
      <c r="K97">
        <v>66</v>
      </c>
      <c r="L97">
        <v>-8.435261683089589</v>
      </c>
      <c r="M97">
        <v>-4.9816175577588755</v>
      </c>
    </row>
    <row r="98" spans="1:14">
      <c r="A98" t="s">
        <v>21</v>
      </c>
      <c r="B98" t="s">
        <v>20</v>
      </c>
      <c r="C98">
        <v>66.5</v>
      </c>
      <c r="D98" s="2">
        <f>-177*C98+13592</f>
        <v>1821.5</v>
      </c>
      <c r="G98">
        <v>-4.6657733032545536</v>
      </c>
      <c r="H98">
        <v>-8.290018099346284</v>
      </c>
      <c r="J98">
        <v>-4.6657733032545536</v>
      </c>
      <c r="K98">
        <v>66.5</v>
      </c>
      <c r="L98">
        <v>-8.290018099346284</v>
      </c>
      <c r="M98">
        <v>-4.6657733032545536</v>
      </c>
    </row>
    <row r="99" spans="1:14">
      <c r="A99" t="s">
        <v>19</v>
      </c>
      <c r="B99" t="s">
        <v>18</v>
      </c>
      <c r="C99">
        <v>67</v>
      </c>
      <c r="D99" s="2">
        <f>-177*C99+13592</f>
        <v>1733</v>
      </c>
      <c r="G99">
        <v>-4.9977310894683997</v>
      </c>
      <c r="H99">
        <v>-9.4933584205480628</v>
      </c>
      <c r="J99">
        <v>-4.9977310894683997</v>
      </c>
      <c r="K99">
        <v>67</v>
      </c>
      <c r="L99">
        <v>-9.4933584205480628</v>
      </c>
      <c r="M99">
        <v>-4.9977310894683997</v>
      </c>
    </row>
    <row r="100" spans="1:14">
      <c r="A100" t="s">
        <v>17</v>
      </c>
      <c r="B100" t="s">
        <v>16</v>
      </c>
      <c r="C100">
        <v>67.5</v>
      </c>
      <c r="D100" s="2">
        <f>-177*C100+13592</f>
        <v>1644.5</v>
      </c>
      <c r="G100">
        <v>-5.0075875612515874</v>
      </c>
      <c r="H100">
        <v>-9.4525618596165728</v>
      </c>
      <c r="J100">
        <v>-5.0075875612515874</v>
      </c>
      <c r="K100">
        <v>67.5</v>
      </c>
      <c r="L100">
        <v>-9.4525618596165728</v>
      </c>
      <c r="M100">
        <v>-5.0075875612515874</v>
      </c>
    </row>
    <row r="101" spans="1:14">
      <c r="A101" t="s">
        <v>15</v>
      </c>
      <c r="B101" t="s">
        <v>14</v>
      </c>
      <c r="C101">
        <v>68</v>
      </c>
      <c r="D101" s="2">
        <f>-177*C101+13592</f>
        <v>1556</v>
      </c>
      <c r="G101">
        <v>-4.649301837183911</v>
      </c>
      <c r="H101">
        <v>-9.177445083858867</v>
      </c>
      <c r="J101">
        <v>-4.649301837183911</v>
      </c>
      <c r="K101">
        <v>68</v>
      </c>
      <c r="L101">
        <v>-9.177445083858867</v>
      </c>
      <c r="M101">
        <v>-4.649301837183911</v>
      </c>
    </row>
    <row r="102" spans="1:14">
      <c r="A102" t="s">
        <v>13</v>
      </c>
      <c r="B102" t="s">
        <v>12</v>
      </c>
      <c r="C102">
        <v>68.5</v>
      </c>
      <c r="D102" s="2">
        <f>-177*C102+13592</f>
        <v>1467.5</v>
      </c>
      <c r="G102">
        <v>-5.129312566239733</v>
      </c>
      <c r="H102">
        <v>-9.6293347829402123</v>
      </c>
      <c r="J102">
        <v>-5.129312566239733</v>
      </c>
      <c r="K102">
        <v>68.5</v>
      </c>
      <c r="L102">
        <v>-9.6293347829402123</v>
      </c>
      <c r="M102">
        <v>-5.129312566239733</v>
      </c>
    </row>
    <row r="103" spans="1:14">
      <c r="A103" t="s">
        <v>11</v>
      </c>
      <c r="B103" t="s">
        <v>10</v>
      </c>
      <c r="C103">
        <v>69</v>
      </c>
      <c r="D103" s="4">
        <v>1379</v>
      </c>
      <c r="E103" s="4">
        <v>1379</v>
      </c>
      <c r="F103" s="3">
        <v>243</v>
      </c>
      <c r="G103">
        <v>-4.8726867497133055</v>
      </c>
      <c r="H103">
        <v>-9.7251352959659485</v>
      </c>
      <c r="J103">
        <v>-4.8726867497133055</v>
      </c>
      <c r="K103">
        <v>69</v>
      </c>
      <c r="L103">
        <v>-9.7251352959659485</v>
      </c>
      <c r="M103">
        <v>-4.8726867497133055</v>
      </c>
      <c r="N103" s="3">
        <v>-6.3</v>
      </c>
    </row>
    <row r="104" spans="1:14">
      <c r="A104" t="s">
        <v>9</v>
      </c>
      <c r="B104" t="s">
        <v>8</v>
      </c>
      <c r="C104">
        <v>69.5</v>
      </c>
      <c r="D104" s="2">
        <f>-741.62*C104+52551</f>
        <v>1008.4099999999962</v>
      </c>
      <c r="G104">
        <v>-4.7172657501120137</v>
      </c>
      <c r="H104">
        <v>-8.3264385518882555</v>
      </c>
      <c r="J104">
        <v>-4.7172657501120137</v>
      </c>
      <c r="K104">
        <v>69.5</v>
      </c>
      <c r="L104">
        <v>-8.3264385518882555</v>
      </c>
      <c r="M104">
        <v>-4.7172657501120137</v>
      </c>
    </row>
    <row r="105" spans="1:14">
      <c r="A105" t="s">
        <v>7</v>
      </c>
      <c r="B105" t="s">
        <v>6</v>
      </c>
      <c r="C105">
        <v>70</v>
      </c>
      <c r="D105" s="2">
        <f>-741.62*C105+52551</f>
        <v>637.59999999999854</v>
      </c>
      <c r="G105">
        <v>-4.6490062109369958</v>
      </c>
      <c r="H105">
        <v>-8.1544479503504412</v>
      </c>
      <c r="J105">
        <v>-4.6490062109369958</v>
      </c>
      <c r="K105">
        <v>70</v>
      </c>
      <c r="L105">
        <v>-8.1544479503504412</v>
      </c>
      <c r="M105">
        <v>-4.6490062109369958</v>
      </c>
    </row>
    <row r="106" spans="1:14">
      <c r="A106" t="s">
        <v>5</v>
      </c>
      <c r="B106" t="s">
        <v>4</v>
      </c>
      <c r="C106">
        <v>70.3</v>
      </c>
      <c r="D106" s="2">
        <f>-741.62*C106+52551</f>
        <v>415.1140000000014</v>
      </c>
      <c r="G106">
        <v>-5.0214896610512678</v>
      </c>
      <c r="H106">
        <v>-8.1859882837584799</v>
      </c>
      <c r="J106">
        <v>-5.0214896610512678</v>
      </c>
      <c r="K106">
        <v>70.3</v>
      </c>
      <c r="L106">
        <v>-8.1859882837584799</v>
      </c>
      <c r="M106">
        <v>-5.0214896610512678</v>
      </c>
    </row>
    <row r="107" spans="1:14">
      <c r="A107" t="s">
        <v>3</v>
      </c>
      <c r="B107" t="s">
        <v>2</v>
      </c>
      <c r="C107">
        <v>70.55</v>
      </c>
      <c r="D107" s="2">
        <f>-741.62*C107+52551</f>
        <v>229.70900000000256</v>
      </c>
      <c r="G107">
        <v>-5.1771235823660291</v>
      </c>
      <c r="H107">
        <v>-8.9805383324368151</v>
      </c>
      <c r="J107">
        <v>-5.1771235823660291</v>
      </c>
      <c r="K107">
        <v>70.55</v>
      </c>
      <c r="L107">
        <v>-8.9805383324368151</v>
      </c>
      <c r="M107">
        <v>-5.1771235823660291</v>
      </c>
    </row>
    <row r="108" spans="1:14">
      <c r="A108" t="s">
        <v>1</v>
      </c>
      <c r="B108" t="s">
        <v>0</v>
      </c>
      <c r="C108">
        <v>70.849999999999994</v>
      </c>
      <c r="D108" s="4">
        <v>7</v>
      </c>
      <c r="E108" s="4">
        <v>7</v>
      </c>
      <c r="F108" s="1">
        <v>1</v>
      </c>
      <c r="G108">
        <v>-5.2205148543524178</v>
      </c>
      <c r="H108">
        <v>-9.0629769652348742</v>
      </c>
      <c r="J108">
        <v>-5.2205148543524178</v>
      </c>
      <c r="K108">
        <v>70.849999999999994</v>
      </c>
      <c r="L108">
        <v>-9.0629769652348742</v>
      </c>
      <c r="M108">
        <v>-5.2205148543524178</v>
      </c>
      <c r="N108" s="3">
        <v>-6.3</v>
      </c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Vil6iso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2023-06-23T09:10:59Z</dcterms:created>
  <dcterms:modified xsi:type="dcterms:W3CDTF">2023-06-23T09:11:17Z</dcterms:modified>
</cp:coreProperties>
</file>