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devaux\Documents\"/>
    </mc:Choice>
  </mc:AlternateContent>
  <bookViews>
    <workbookView xWindow="0" yWindow="0" windowWidth="28800" windowHeight="12300"/>
  </bookViews>
  <sheets>
    <sheet name="Vil5is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1" l="1"/>
  <c r="R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G30" i="1"/>
  <c r="J30" i="1"/>
  <c r="P30" i="1"/>
  <c r="R30" i="1"/>
  <c r="D31" i="1"/>
  <c r="D32" i="1"/>
  <c r="D33" i="1"/>
  <c r="D34" i="1"/>
  <c r="D35" i="1"/>
  <c r="D36" i="1"/>
  <c r="D37" i="1"/>
  <c r="D38" i="1"/>
  <c r="D39" i="1"/>
  <c r="D40" i="1"/>
  <c r="D42" i="1"/>
  <c r="D43" i="1"/>
  <c r="D44" i="1"/>
  <c r="D45" i="1"/>
  <c r="D46" i="1"/>
  <c r="D47" i="1"/>
  <c r="D48" i="1"/>
  <c r="D49" i="1"/>
  <c r="D50" i="1"/>
  <c r="G51" i="1"/>
  <c r="J51" i="1"/>
  <c r="P51" i="1"/>
  <c r="R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G69" i="1"/>
  <c r="J69" i="1"/>
  <c r="P69" i="1"/>
  <c r="R69" i="1"/>
  <c r="D70" i="1"/>
  <c r="D71" i="1"/>
  <c r="D72" i="1"/>
  <c r="D73" i="1"/>
  <c r="D76" i="1"/>
  <c r="D77" i="1"/>
  <c r="P78" i="1"/>
  <c r="R78" i="1"/>
</calcChain>
</file>

<file path=xl/sharedStrings.xml><?xml version="1.0" encoding="utf-8"?>
<sst xmlns="http://schemas.openxmlformats.org/spreadsheetml/2006/main" count="105" uniqueCount="98">
  <si>
    <t>VIL5-5,0D</t>
  </si>
  <si>
    <t>VIL5-3,0-G3</t>
  </si>
  <si>
    <t>VIL5-3,0-G2</t>
  </si>
  <si>
    <t>VIL5-3,0-G1</t>
  </si>
  <si>
    <t>VIL5-3,0-D3</t>
  </si>
  <si>
    <t>VIL5-3,0-D2</t>
  </si>
  <si>
    <t>VIL5-3,0-D1</t>
  </si>
  <si>
    <t>VIL5-18,66-G3</t>
  </si>
  <si>
    <t>VIL5-18,66-G2</t>
  </si>
  <si>
    <t>VIL5-18,66-G1</t>
  </si>
  <si>
    <t>VIL5-18,66-D3</t>
  </si>
  <si>
    <t>VIL5-18,66-D2</t>
  </si>
  <si>
    <t>VIL5-18,66-D1</t>
  </si>
  <si>
    <t>DOUBLES</t>
  </si>
  <si>
    <t>VIL5-22,9</t>
  </si>
  <si>
    <t>VIL5-22,7</t>
  </si>
  <si>
    <t>VIL5-22,5</t>
  </si>
  <si>
    <t>D3</t>
  </si>
  <si>
    <t>VIL5-22,0</t>
  </si>
  <si>
    <t>VIL5-21,66</t>
  </si>
  <si>
    <t>VIL5-21,33</t>
  </si>
  <si>
    <t>U/Th (20.4-22)</t>
  </si>
  <si>
    <t>VIL5-21,0</t>
  </si>
  <si>
    <t>VIL5-20,66</t>
  </si>
  <si>
    <t>VIL5-20,33</t>
  </si>
  <si>
    <t>VIL5-20,0</t>
  </si>
  <si>
    <t>VIL5-19,66</t>
  </si>
  <si>
    <t>VIL5-19,33</t>
  </si>
  <si>
    <t>VIL5-19,0</t>
  </si>
  <si>
    <t>VIL5-18,66</t>
  </si>
  <si>
    <t>VIL5-18,33</t>
  </si>
  <si>
    <t>VIL5-18,0</t>
  </si>
  <si>
    <t>VIL5-17,66</t>
  </si>
  <si>
    <t>VIL5-17,33</t>
  </si>
  <si>
    <t>VIL5-17,0</t>
  </si>
  <si>
    <t>VIL5-16,66</t>
  </si>
  <si>
    <t>VIL5-16,33</t>
  </si>
  <si>
    <t>VIL5-16</t>
  </si>
  <si>
    <t>VIL5-15,66</t>
  </si>
  <si>
    <t>U/Th (14.5-16.3)</t>
  </si>
  <si>
    <t>VIL5-15,33</t>
  </si>
  <si>
    <t>VIL5-15</t>
  </si>
  <si>
    <t>VIL5-14,66</t>
  </si>
  <si>
    <t>VIL5-14,33</t>
  </si>
  <si>
    <t>VIL5-13,66</t>
  </si>
  <si>
    <t>VIL5-13,33</t>
  </si>
  <si>
    <t>VIL5-13,0</t>
  </si>
  <si>
    <t>VIL5-12,66</t>
  </si>
  <si>
    <t>D2</t>
  </si>
  <si>
    <t>VIL5-12,25</t>
  </si>
  <si>
    <t>VIL5-12</t>
  </si>
  <si>
    <t>VIL5-11,66</t>
  </si>
  <si>
    <t>VIL5-11,33</t>
  </si>
  <si>
    <t>VIL5-11</t>
  </si>
  <si>
    <t>VIL5-10,66</t>
  </si>
  <si>
    <t>VIL5-10,33</t>
  </si>
  <si>
    <t>VIL5-10,0</t>
  </si>
  <si>
    <t>VIL5-9,66</t>
  </si>
  <si>
    <t>U/Th (8.5-10.5)</t>
  </si>
  <si>
    <t>VIL5-9,3</t>
  </si>
  <si>
    <t>VIL5-9,0</t>
  </si>
  <si>
    <t>VIL5-8,66</t>
  </si>
  <si>
    <t>VIL5-8,33</t>
  </si>
  <si>
    <t>VIL5-8,0</t>
  </si>
  <si>
    <t>VIL5-7,66</t>
  </si>
  <si>
    <t>VIL5-7,33</t>
  </si>
  <si>
    <t>VIL5-7,0</t>
  </si>
  <si>
    <t>VIL5-6,66</t>
  </si>
  <si>
    <t>VIL5-6,33</t>
  </si>
  <si>
    <t>VIL5-6,0</t>
  </si>
  <si>
    <t>VIL5-5,66</t>
  </si>
  <si>
    <t>VIL5-5,33</t>
  </si>
  <si>
    <t>VIL5-5,0</t>
  </si>
  <si>
    <t>VIL5-4,66</t>
  </si>
  <si>
    <t>VIL5-4,33</t>
  </si>
  <si>
    <t>VIL5-4,0</t>
  </si>
  <si>
    <t>VIL5-3,66</t>
  </si>
  <si>
    <t>VIL5-3,33</t>
  </si>
  <si>
    <t>VIL5-3,0</t>
  </si>
  <si>
    <t>VIL5-2,66</t>
  </si>
  <si>
    <t>VIL5-2,33</t>
  </si>
  <si>
    <t>VIL5-2,0</t>
  </si>
  <si>
    <t>VIL5-1,66</t>
  </si>
  <si>
    <t>VIL5-1,33</t>
  </si>
  <si>
    <t>VIL5-1,0</t>
  </si>
  <si>
    <t>VIL5-0,8</t>
  </si>
  <si>
    <t>VIL5-0,55 U/Th( 0-1)</t>
  </si>
  <si>
    <t>cste</t>
  </si>
  <si>
    <t>position dated point</t>
  </si>
  <si>
    <t>dated points</t>
  </si>
  <si>
    <t>age pour D</t>
  </si>
  <si>
    <t>cm/basis</t>
  </si>
  <si>
    <t>Vil5 ∂13CPDB</t>
  </si>
  <si>
    <t>Niveau</t>
  </si>
  <si>
    <t>Vil5 ∂18O PDB</t>
  </si>
  <si>
    <t>error yr</t>
  </si>
  <si>
    <t>U/Th age yrs/2000</t>
  </si>
  <si>
    <t>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</si>
</sst>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>
    <font>
      <sz val="9"/>
      <name val="Geneva"/>
    </font>
    <font>
      <b/>
      <sz val="9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2"/>
    </xf>
    <xf numFmtId="164" fontId="0" fillId="0" borderId="0" xfId="0" applyNumberFormat="1" applyAlignment="1">
      <alignment horizontal="left" inden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 indent="1"/>
    </xf>
    <xf numFmtId="164" fontId="0" fillId="2" borderId="0" xfId="0" applyNumberFormat="1" applyFill="1" applyAlignment="1">
      <alignment horizontal="left" indent="2"/>
    </xf>
    <xf numFmtId="164" fontId="0" fillId="2" borderId="0" xfId="0" applyNumberFormat="1" applyFill="1" applyAlignment="1">
      <alignment horizontal="left" indent="1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1" fillId="0" borderId="0" xfId="0" applyFont="1"/>
    <xf numFmtId="164" fontId="1" fillId="0" borderId="0" xfId="0" applyNumberFormat="1" applyFont="1" applyAlignment="1">
      <alignment horizontal="left" indent="1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S97"/>
  <sheetViews>
    <sheetView tabSelected="1" workbookViewId="0">
      <selection activeCell="R78" sqref="R78"/>
    </sheetView>
  </sheetViews>
  <sheetFormatPr baseColWidth="10" defaultRowHeight="12"/>
  <cols>
    <col min="1" max="1" width="18.140625" customWidth="1"/>
    <col min="2" max="3" width="10.85546875" style="1" customWidth="1"/>
    <col min="4" max="5" width="19.5703125" style="4" customWidth="1"/>
    <col min="6" max="6" width="10.85546875" style="1" customWidth="1"/>
    <col min="7" max="8" width="10.85546875" style="3" customWidth="1"/>
    <col min="9" max="9" width="10.85546875" style="1" customWidth="1"/>
    <col min="10" max="10" width="15" style="2" bestFit="1" customWidth="1"/>
    <col min="12" max="12" width="10.85546875" style="1" customWidth="1"/>
  </cols>
  <sheetData>
    <row r="1" spans="1:19" s="17" customFormat="1">
      <c r="A1" s="17" t="s">
        <v>93</v>
      </c>
      <c r="B1" s="7" t="s">
        <v>91</v>
      </c>
      <c r="C1" s="7" t="s">
        <v>97</v>
      </c>
      <c r="D1" s="8" t="s">
        <v>96</v>
      </c>
      <c r="E1" s="8" t="s">
        <v>96</v>
      </c>
      <c r="F1" s="7" t="s">
        <v>95</v>
      </c>
      <c r="G1" s="18" t="s">
        <v>94</v>
      </c>
      <c r="H1" s="18"/>
      <c r="I1" s="7" t="s">
        <v>93</v>
      </c>
      <c r="J1" s="20" t="s">
        <v>92</v>
      </c>
      <c r="L1" s="7" t="s">
        <v>91</v>
      </c>
      <c r="M1" s="6" t="s">
        <v>90</v>
      </c>
      <c r="N1" s="6" t="s">
        <v>48</v>
      </c>
      <c r="O1" s="6" t="s">
        <v>17</v>
      </c>
      <c r="P1" s="17" t="s">
        <v>89</v>
      </c>
      <c r="R1" s="17" t="s">
        <v>88</v>
      </c>
      <c r="S1" s="17" t="s">
        <v>87</v>
      </c>
    </row>
    <row r="2" spans="1:19" s="6" customFormat="1">
      <c r="A2" s="6" t="s">
        <v>86</v>
      </c>
      <c r="B2" s="6">
        <v>0.55000000000000004</v>
      </c>
      <c r="C2" s="6">
        <v>0.5</v>
      </c>
      <c r="D2" s="8">
        <v>10473</v>
      </c>
      <c r="E2" s="8">
        <v>10473</v>
      </c>
      <c r="F2" s="6">
        <v>685</v>
      </c>
      <c r="G2" s="19">
        <v>-4.5850096328154777</v>
      </c>
      <c r="H2" s="19"/>
      <c r="I2" s="6">
        <v>0.55000000000000004</v>
      </c>
      <c r="J2" s="19">
        <v>-10.10059515924285</v>
      </c>
      <c r="L2" s="6">
        <v>0.55000000000000004</v>
      </c>
      <c r="M2" s="6">
        <v>11000</v>
      </c>
      <c r="N2" s="6">
        <v>12.3</v>
      </c>
      <c r="O2" s="6">
        <v>22.3</v>
      </c>
      <c r="P2" s="6">
        <f>$Q$2</f>
        <v>5</v>
      </c>
      <c r="Q2" s="6">
        <v>5</v>
      </c>
      <c r="R2" s="6">
        <f>$S$2</f>
        <v>-4.5999999999999996</v>
      </c>
      <c r="S2" s="6">
        <v>-4.5999999999999996</v>
      </c>
    </row>
    <row r="3" spans="1:19">
      <c r="A3" t="s">
        <v>85</v>
      </c>
      <c r="B3" s="1">
        <v>0.8</v>
      </c>
      <c r="C3" s="1">
        <v>0.05</v>
      </c>
      <c r="D3" s="4">
        <f>-156.2*B3+10559</f>
        <v>10434.040000000001</v>
      </c>
      <c r="G3" s="3">
        <v>-4.6474518765480299</v>
      </c>
      <c r="I3" s="1">
        <v>0.8</v>
      </c>
      <c r="J3" s="2">
        <v>-10.211349703143863</v>
      </c>
      <c r="L3" s="1">
        <v>0.8</v>
      </c>
      <c r="M3">
        <v>0</v>
      </c>
      <c r="N3" s="6">
        <v>12.3</v>
      </c>
      <c r="O3" s="6">
        <v>22.3</v>
      </c>
    </row>
    <row r="4" spans="1:19">
      <c r="A4" t="s">
        <v>84</v>
      </c>
      <c r="B4" s="1">
        <v>1</v>
      </c>
      <c r="C4" s="1">
        <v>0.05</v>
      </c>
      <c r="D4" s="4">
        <f>-156.2*B4+10559</f>
        <v>10402.799999999999</v>
      </c>
      <c r="G4" s="3">
        <v>-4.5872476662414217</v>
      </c>
      <c r="I4" s="1">
        <v>1</v>
      </c>
      <c r="J4" s="2">
        <v>-10.143813450605954</v>
      </c>
      <c r="L4" s="1">
        <v>1</v>
      </c>
    </row>
    <row r="5" spans="1:19">
      <c r="A5" t="s">
        <v>83</v>
      </c>
      <c r="B5" s="1">
        <v>1.33</v>
      </c>
      <c r="C5" s="1">
        <v>0.05</v>
      </c>
      <c r="D5" s="4">
        <f>-156.2*B5+10559</f>
        <v>10351.254000000001</v>
      </c>
      <c r="G5" s="3">
        <v>-4.5036365469483091</v>
      </c>
      <c r="I5" s="1">
        <v>1.33</v>
      </c>
      <c r="J5" s="2">
        <v>-10.145684767683694</v>
      </c>
      <c r="L5" s="1">
        <v>1.33</v>
      </c>
    </row>
    <row r="6" spans="1:19">
      <c r="A6" t="s">
        <v>82</v>
      </c>
      <c r="B6" s="1">
        <v>1.66</v>
      </c>
      <c r="C6" s="1">
        <v>0.05</v>
      </c>
      <c r="D6" s="4">
        <f>-156.2*B6+10559</f>
        <v>10299.708000000001</v>
      </c>
      <c r="G6" s="3">
        <v>-4.7527649532281897</v>
      </c>
      <c r="I6" s="1">
        <v>1.66</v>
      </c>
      <c r="J6" s="2">
        <v>-10.163393343223333</v>
      </c>
      <c r="L6" s="1">
        <v>1.66</v>
      </c>
    </row>
    <row r="7" spans="1:19">
      <c r="A7" t="s">
        <v>81</v>
      </c>
      <c r="B7" s="1">
        <v>2</v>
      </c>
      <c r="C7" s="1">
        <v>0.05</v>
      </c>
      <c r="D7" s="4">
        <f>-156.2*B7+10559</f>
        <v>10246.6</v>
      </c>
      <c r="G7" s="3">
        <v>-4.5953779010874047</v>
      </c>
      <c r="I7" s="1">
        <v>2</v>
      </c>
      <c r="J7" s="2">
        <v>-10.473557400080825</v>
      </c>
      <c r="L7" s="1">
        <v>2</v>
      </c>
    </row>
    <row r="8" spans="1:19">
      <c r="A8" t="s">
        <v>80</v>
      </c>
      <c r="B8" s="1">
        <v>2.33</v>
      </c>
      <c r="C8" s="1">
        <v>0.05</v>
      </c>
      <c r="D8" s="4">
        <f>-156.2*B8+10559</f>
        <v>10195.054</v>
      </c>
      <c r="G8" s="3">
        <v>-4.9188732088760849</v>
      </c>
      <c r="I8" s="1">
        <v>2.33</v>
      </c>
      <c r="J8" s="2">
        <v>-10.364879136833089</v>
      </c>
      <c r="L8" s="1">
        <v>2.33</v>
      </c>
    </row>
    <row r="9" spans="1:19">
      <c r="A9" t="s">
        <v>79</v>
      </c>
      <c r="B9" s="1">
        <v>2.66</v>
      </c>
      <c r="C9" s="1">
        <v>0.05</v>
      </c>
      <c r="D9" s="4">
        <f>-156.2*B9+10559</f>
        <v>10143.508</v>
      </c>
      <c r="G9" s="3">
        <v>-4.714093198524119</v>
      </c>
      <c r="I9" s="1">
        <v>2.66</v>
      </c>
      <c r="J9" s="2">
        <v>-10.280693134709853</v>
      </c>
      <c r="L9" s="1">
        <v>2.66</v>
      </c>
    </row>
    <row r="10" spans="1:19">
      <c r="A10" t="s">
        <v>78</v>
      </c>
      <c r="B10" s="1">
        <v>3</v>
      </c>
      <c r="C10" s="1">
        <v>0.05</v>
      </c>
      <c r="D10" s="4">
        <f>-156.2*B10+10559</f>
        <v>10090.4</v>
      </c>
      <c r="G10" s="3">
        <v>-4.7740442918757688</v>
      </c>
      <c r="I10" s="1">
        <v>3</v>
      </c>
      <c r="J10" s="2">
        <v>-10.120141392780443</v>
      </c>
      <c r="L10" s="1">
        <v>3</v>
      </c>
    </row>
    <row r="11" spans="1:19">
      <c r="A11" t="s">
        <v>77</v>
      </c>
      <c r="B11" s="1">
        <v>3.33</v>
      </c>
      <c r="C11" s="1">
        <v>0.05</v>
      </c>
      <c r="D11" s="4">
        <f>-156.2*B11+10559</f>
        <v>10038.853999999999</v>
      </c>
      <c r="G11" s="3">
        <v>-4.6412072225366723</v>
      </c>
      <c r="I11" s="1">
        <v>3.33</v>
      </c>
      <c r="J11" s="2">
        <v>-10.02239583086477</v>
      </c>
      <c r="L11" s="1">
        <v>3.33</v>
      </c>
    </row>
    <row r="12" spans="1:19">
      <c r="A12" t="s">
        <v>76</v>
      </c>
      <c r="B12" s="1">
        <v>3.66</v>
      </c>
      <c r="C12" s="1">
        <v>0.05</v>
      </c>
      <c r="D12" s="4">
        <f>-156.2*B12+10559</f>
        <v>9987.3080000000009</v>
      </c>
      <c r="G12" s="3">
        <v>-4.7203104608256758</v>
      </c>
      <c r="I12" s="1">
        <v>3.66</v>
      </c>
      <c r="J12" s="2">
        <v>-10.17707354985246</v>
      </c>
      <c r="L12" s="1">
        <v>3.66</v>
      </c>
    </row>
    <row r="13" spans="1:19">
      <c r="A13" t="s">
        <v>75</v>
      </c>
      <c r="B13" s="1">
        <v>4</v>
      </c>
      <c r="C13" s="1">
        <v>0.05</v>
      </c>
      <c r="D13" s="4">
        <f>-156.2*B13+10559</f>
        <v>9934.2000000000007</v>
      </c>
      <c r="G13" s="3">
        <v>-4.8165703163217515</v>
      </c>
      <c r="I13" s="1">
        <v>4</v>
      </c>
      <c r="J13" s="2">
        <v>-10.236248341125677</v>
      </c>
      <c r="L13" s="1">
        <v>4</v>
      </c>
    </row>
    <row r="14" spans="1:19">
      <c r="A14" t="s">
        <v>74</v>
      </c>
      <c r="B14" s="1">
        <v>4.33</v>
      </c>
      <c r="C14" s="1">
        <v>0.05</v>
      </c>
      <c r="D14" s="4">
        <f>-156.2*B14+10559</f>
        <v>9882.6540000000005</v>
      </c>
      <c r="G14" s="3">
        <v>-4.9807097083062555</v>
      </c>
      <c r="I14" s="1">
        <v>4.33</v>
      </c>
      <c r="J14" s="2">
        <v>-10.144598342272117</v>
      </c>
      <c r="L14" s="1">
        <v>4.33</v>
      </c>
    </row>
    <row r="15" spans="1:19">
      <c r="A15" t="s">
        <v>73</v>
      </c>
      <c r="B15" s="1">
        <v>4.66</v>
      </c>
      <c r="C15" s="1">
        <v>0.05</v>
      </c>
      <c r="D15" s="4">
        <f>-156.2*B15+10559</f>
        <v>9831.1080000000002</v>
      </c>
      <c r="G15" s="3">
        <v>-4.6823153278397962</v>
      </c>
      <c r="I15" s="1">
        <v>4.66</v>
      </c>
      <c r="J15" s="2">
        <v>-10.272055598796056</v>
      </c>
      <c r="L15" s="1">
        <v>4.66</v>
      </c>
    </row>
    <row r="16" spans="1:19">
      <c r="A16" t="s">
        <v>72</v>
      </c>
      <c r="B16" s="1">
        <v>5</v>
      </c>
      <c r="C16" s="1">
        <v>0.05</v>
      </c>
      <c r="D16" s="4">
        <f>-156.2*B16+10559</f>
        <v>9778</v>
      </c>
      <c r="G16" s="3">
        <v>-4.57527023336106</v>
      </c>
      <c r="I16" s="1">
        <v>5</v>
      </c>
      <c r="J16" s="2">
        <v>-10.077821916599596</v>
      </c>
      <c r="L16" s="1">
        <v>5</v>
      </c>
    </row>
    <row r="17" spans="1:18">
      <c r="A17" t="s">
        <v>71</v>
      </c>
      <c r="B17" s="1">
        <v>5.33</v>
      </c>
      <c r="C17" s="1">
        <v>0.05</v>
      </c>
      <c r="D17" s="4">
        <f>-156.2*B17+10559</f>
        <v>9726.4539999999997</v>
      </c>
      <c r="G17" s="3">
        <v>-4.6630226384478215</v>
      </c>
      <c r="I17" s="1">
        <v>5.33</v>
      </c>
      <c r="J17" s="2">
        <v>-10.037444890293774</v>
      </c>
      <c r="L17" s="1">
        <v>5.33</v>
      </c>
    </row>
    <row r="18" spans="1:18">
      <c r="A18" t="s">
        <v>70</v>
      </c>
      <c r="B18" s="1">
        <v>5.66</v>
      </c>
      <c r="C18" s="1">
        <v>0.05</v>
      </c>
      <c r="D18" s="4">
        <f>-156.2*B18+10559</f>
        <v>9674.9079999999994</v>
      </c>
      <c r="G18" s="3">
        <v>-4.6651645992244726</v>
      </c>
      <c r="I18" s="1">
        <v>5.66</v>
      </c>
      <c r="J18" s="2">
        <v>-10.005793065520137</v>
      </c>
      <c r="L18" s="1">
        <v>5.66</v>
      </c>
    </row>
    <row r="19" spans="1:18">
      <c r="A19" t="s">
        <v>69</v>
      </c>
      <c r="B19" s="1">
        <v>6</v>
      </c>
      <c r="C19" s="1">
        <v>0.05</v>
      </c>
      <c r="D19" s="4">
        <f>-156.2*B19+10559</f>
        <v>9621.7999999999993</v>
      </c>
      <c r="G19" s="3">
        <v>-4.4277187791336461</v>
      </c>
      <c r="I19" s="1">
        <v>6</v>
      </c>
      <c r="J19" s="2">
        <v>-9.9582105426229042</v>
      </c>
      <c r="L19" s="1">
        <v>6</v>
      </c>
    </row>
    <row r="20" spans="1:18">
      <c r="A20" t="s">
        <v>68</v>
      </c>
      <c r="B20" s="1">
        <v>6.33</v>
      </c>
      <c r="C20" s="1">
        <v>0.05</v>
      </c>
      <c r="D20" s="4">
        <f>-156.2*B20+10559</f>
        <v>9570.2540000000008</v>
      </c>
      <c r="G20" s="3">
        <v>-4.4223588797295097</v>
      </c>
      <c r="I20" s="1">
        <v>6.33</v>
      </c>
      <c r="J20" s="2">
        <v>-10.028166633031718</v>
      </c>
      <c r="L20" s="1">
        <v>6.33</v>
      </c>
    </row>
    <row r="21" spans="1:18">
      <c r="A21" t="s">
        <v>67</v>
      </c>
      <c r="B21" s="1">
        <v>6.66</v>
      </c>
      <c r="C21" s="1">
        <v>0.05</v>
      </c>
      <c r="D21" s="4">
        <f>-156.2*B21+10559</f>
        <v>9518.7080000000005</v>
      </c>
      <c r="G21" s="3">
        <v>-4.7637782738776409</v>
      </c>
      <c r="I21" s="1">
        <v>6.66</v>
      </c>
      <c r="J21" s="2">
        <v>-9.9904220100535337</v>
      </c>
      <c r="L21" s="1">
        <v>6.66</v>
      </c>
    </row>
    <row r="22" spans="1:18">
      <c r="A22" t="s">
        <v>66</v>
      </c>
      <c r="B22" s="1">
        <v>7</v>
      </c>
      <c r="C22" s="1">
        <v>0.05</v>
      </c>
      <c r="D22" s="4">
        <f>-156.2*B22+10559</f>
        <v>9465.6</v>
      </c>
      <c r="G22" s="3">
        <v>-4.8140857964742212</v>
      </c>
      <c r="I22" s="1">
        <v>7</v>
      </c>
      <c r="J22" s="2">
        <v>-10.025182507494595</v>
      </c>
      <c r="L22" s="1">
        <v>7</v>
      </c>
    </row>
    <row r="23" spans="1:18">
      <c r="A23" t="s">
        <v>65</v>
      </c>
      <c r="B23" s="1">
        <v>7.33</v>
      </c>
      <c r="C23" s="1">
        <v>0.05</v>
      </c>
      <c r="D23" s="4">
        <f>-156.2*B23+10559</f>
        <v>9414.0540000000001</v>
      </c>
      <c r="G23" s="3">
        <v>-4.9426097222178846</v>
      </c>
      <c r="I23" s="1">
        <v>7.33</v>
      </c>
      <c r="J23" s="2">
        <v>-10.047495215637756</v>
      </c>
      <c r="L23" s="1">
        <v>7.33</v>
      </c>
    </row>
    <row r="24" spans="1:18">
      <c r="A24" t="s">
        <v>64</v>
      </c>
      <c r="B24" s="1">
        <v>7.66</v>
      </c>
      <c r="C24" s="1">
        <v>0.05</v>
      </c>
      <c r="D24" s="4">
        <f>-156.2*B24+10559</f>
        <v>9362.5079999999998</v>
      </c>
      <c r="G24" s="3">
        <v>-4.9988975831557969</v>
      </c>
      <c r="I24" s="1">
        <v>7.66</v>
      </c>
      <c r="J24" s="2">
        <v>-10.121886929061736</v>
      </c>
      <c r="L24" s="1">
        <v>7.66</v>
      </c>
    </row>
    <row r="25" spans="1:18">
      <c r="A25" t="s">
        <v>63</v>
      </c>
      <c r="B25" s="1">
        <v>8</v>
      </c>
      <c r="C25" s="1">
        <v>0.05</v>
      </c>
      <c r="D25" s="4">
        <f>-156.2*B25+10559</f>
        <v>9309.4</v>
      </c>
      <c r="G25" s="3">
        <v>-4.7512348395753321</v>
      </c>
      <c r="I25" s="1">
        <v>8</v>
      </c>
      <c r="J25" s="2">
        <v>-10.074147804299571</v>
      </c>
      <c r="L25" s="1">
        <v>8</v>
      </c>
    </row>
    <row r="26" spans="1:18">
      <c r="A26" t="s">
        <v>62</v>
      </c>
      <c r="B26" s="1">
        <v>8.33</v>
      </c>
      <c r="C26" s="1">
        <v>0.05</v>
      </c>
      <c r="D26" s="4">
        <f>-156.2*B26+10559</f>
        <v>9257.8539999999994</v>
      </c>
      <c r="G26" s="3">
        <v>-4.8573823322882408</v>
      </c>
      <c r="I26" s="1">
        <v>8.33</v>
      </c>
      <c r="J26" s="2">
        <v>-9.8081252673140664</v>
      </c>
      <c r="L26" s="1">
        <v>8.33</v>
      </c>
    </row>
    <row r="27" spans="1:18">
      <c r="A27" t="s">
        <v>61</v>
      </c>
      <c r="B27" s="1">
        <v>8.66</v>
      </c>
      <c r="C27" s="1">
        <v>0.05</v>
      </c>
      <c r="D27" s="4">
        <f>-156.2*B27+10559</f>
        <v>9206.3080000000009</v>
      </c>
      <c r="G27" s="3">
        <v>-4.834972426735737</v>
      </c>
      <c r="I27" s="1">
        <v>8.66</v>
      </c>
      <c r="J27" s="2">
        <v>-9.9537048846247895</v>
      </c>
      <c r="L27" s="1">
        <v>8.66</v>
      </c>
    </row>
    <row r="28" spans="1:18">
      <c r="A28" t="s">
        <v>60</v>
      </c>
      <c r="B28" s="1">
        <v>9</v>
      </c>
      <c r="C28" s="1">
        <v>0.05</v>
      </c>
      <c r="D28" s="4">
        <f>-156.2*B28+10559</f>
        <v>9153.2000000000007</v>
      </c>
      <c r="G28" s="3">
        <v>-4.5294891109779982</v>
      </c>
      <c r="I28" s="1">
        <v>9</v>
      </c>
      <c r="J28" s="2">
        <v>-10.02884104490229</v>
      </c>
      <c r="L28" s="1">
        <v>9</v>
      </c>
    </row>
    <row r="29" spans="1:18">
      <c r="A29" t="s">
        <v>59</v>
      </c>
      <c r="B29" s="1">
        <v>9.3000000000000007</v>
      </c>
      <c r="C29" s="1">
        <v>0.05</v>
      </c>
      <c r="D29" s="4">
        <f>-156.2*B29+10559</f>
        <v>9106.34</v>
      </c>
      <c r="G29" s="3">
        <v>-4.5712415780412385</v>
      </c>
      <c r="I29" s="1">
        <v>9.3000000000000007</v>
      </c>
      <c r="J29" s="2">
        <v>-9.3355734187299078</v>
      </c>
      <c r="L29" s="1">
        <v>9.3000000000000007</v>
      </c>
    </row>
    <row r="30" spans="1:18" s="17" customFormat="1">
      <c r="A30" s="17" t="s">
        <v>58</v>
      </c>
      <c r="B30" s="7">
        <v>9.5</v>
      </c>
      <c r="C30" s="7">
        <v>1</v>
      </c>
      <c r="D30" s="8">
        <v>9075</v>
      </c>
      <c r="E30" s="8">
        <v>9075</v>
      </c>
      <c r="F30" s="7">
        <v>641</v>
      </c>
      <c r="G30" s="18">
        <f>(G29+G31)/2</f>
        <v>-4.9323320834395279</v>
      </c>
      <c r="H30" s="18"/>
      <c r="I30" s="7">
        <v>9.5</v>
      </c>
      <c r="J30" s="18">
        <f>(J29+J31)/2</f>
        <v>-9.6252006751590002</v>
      </c>
      <c r="L30" s="7">
        <v>9.5</v>
      </c>
      <c r="P30" s="6">
        <f>$Q$2</f>
        <v>5</v>
      </c>
      <c r="R30" s="6">
        <f>$S$2</f>
        <v>-4.5999999999999996</v>
      </c>
    </row>
    <row r="31" spans="1:18">
      <c r="A31" t="s">
        <v>57</v>
      </c>
      <c r="B31" s="1">
        <v>9.66</v>
      </c>
      <c r="C31" s="1">
        <v>0.05</v>
      </c>
      <c r="D31" s="4">
        <f>-156.2*B31+10559</f>
        <v>9050.1080000000002</v>
      </c>
      <c r="G31" s="3">
        <v>-5.2934225888378172</v>
      </c>
      <c r="I31" s="1">
        <v>9.66</v>
      </c>
      <c r="J31" s="2">
        <v>-9.9148279315880927</v>
      </c>
      <c r="L31" s="1">
        <v>9.66</v>
      </c>
    </row>
    <row r="32" spans="1:18">
      <c r="A32" t="s">
        <v>56</v>
      </c>
      <c r="B32" s="1">
        <v>10</v>
      </c>
      <c r="C32" s="1">
        <v>0.05</v>
      </c>
      <c r="D32" s="4">
        <f>-156.2*B32+10559</f>
        <v>8997</v>
      </c>
      <c r="G32" s="3">
        <v>-5.0921695379585863</v>
      </c>
      <c r="I32" s="1">
        <v>10</v>
      </c>
      <c r="J32" s="2">
        <v>-9.8240396412039956</v>
      </c>
      <c r="L32" s="1">
        <v>10</v>
      </c>
    </row>
    <row r="33" spans="1:12">
      <c r="A33" t="s">
        <v>55</v>
      </c>
      <c r="B33" s="1">
        <v>10.33</v>
      </c>
      <c r="C33" s="1">
        <v>0.05</v>
      </c>
      <c r="D33" s="4">
        <f>-156.2*B33+10559</f>
        <v>8945.4539999999997</v>
      </c>
      <c r="G33" s="3">
        <v>-5.0115052243320122</v>
      </c>
      <c r="I33" s="1">
        <v>10.33</v>
      </c>
      <c r="J33" s="2">
        <v>-9.9613871815789174</v>
      </c>
      <c r="L33" s="1">
        <v>10.33</v>
      </c>
    </row>
    <row r="34" spans="1:12">
      <c r="A34" t="s">
        <v>54</v>
      </c>
      <c r="B34" s="1">
        <v>10.66</v>
      </c>
      <c r="C34" s="1">
        <v>0.05</v>
      </c>
      <c r="D34" s="4">
        <f>-156.2*B34+10559</f>
        <v>8893.9079999999994</v>
      </c>
      <c r="G34" s="3">
        <v>-4.8343595084003024</v>
      </c>
      <c r="I34" s="1">
        <v>10.66</v>
      </c>
      <c r="J34" s="2">
        <v>-9.9441760653101881</v>
      </c>
      <c r="L34" s="1">
        <v>10.66</v>
      </c>
    </row>
    <row r="35" spans="1:12">
      <c r="A35" t="s">
        <v>53</v>
      </c>
      <c r="B35" s="1">
        <v>11</v>
      </c>
      <c r="C35" s="1">
        <v>0.05</v>
      </c>
      <c r="D35" s="4">
        <f>-156.2*B35+10559</f>
        <v>8840.7999999999993</v>
      </c>
      <c r="G35" s="3">
        <v>-4.6477941118191062</v>
      </c>
      <c r="I35" s="1">
        <v>11</v>
      </c>
      <c r="J35" s="2">
        <v>-10.070129127169924</v>
      </c>
      <c r="L35" s="1">
        <v>11</v>
      </c>
    </row>
    <row r="36" spans="1:12">
      <c r="A36" t="s">
        <v>52</v>
      </c>
      <c r="B36" s="1">
        <v>11.33</v>
      </c>
      <c r="C36" s="1">
        <v>0.05</v>
      </c>
      <c r="D36" s="4">
        <f>-156.2*B36+10559</f>
        <v>8789.2540000000008</v>
      </c>
      <c r="G36" s="3">
        <v>-4.7320994940547401</v>
      </c>
      <c r="I36" s="1">
        <v>11.33</v>
      </c>
      <c r="J36" s="2">
        <v>-10.061136109963341</v>
      </c>
      <c r="L36" s="1">
        <v>11.33</v>
      </c>
    </row>
    <row r="37" spans="1:12">
      <c r="A37" t="s">
        <v>51</v>
      </c>
      <c r="B37" s="1">
        <v>11.66</v>
      </c>
      <c r="C37" s="1">
        <v>0.05</v>
      </c>
      <c r="D37" s="4">
        <f>-156.2*B37+10559</f>
        <v>8737.7080000000005</v>
      </c>
      <c r="G37" s="3">
        <v>-4.7065663252487919</v>
      </c>
      <c r="I37" s="1">
        <v>11.66</v>
      </c>
      <c r="J37" s="2">
        <v>-9.8705057085515229</v>
      </c>
      <c r="L37" s="1">
        <v>11.66</v>
      </c>
    </row>
    <row r="38" spans="1:12">
      <c r="A38" t="s">
        <v>50</v>
      </c>
      <c r="B38" s="1">
        <v>12</v>
      </c>
      <c r="C38" s="1">
        <v>0.05</v>
      </c>
      <c r="D38" s="4">
        <f>-156.2*B38+10559</f>
        <v>8684.6</v>
      </c>
      <c r="G38" s="3">
        <v>-4.623047591877377</v>
      </c>
      <c r="I38" s="1">
        <v>12</v>
      </c>
      <c r="J38" s="2">
        <v>-9.5701065547684383</v>
      </c>
      <c r="L38" s="1">
        <v>12</v>
      </c>
    </row>
    <row r="39" spans="1:12">
      <c r="A39" t="s">
        <v>49</v>
      </c>
      <c r="B39" s="1">
        <v>12.25</v>
      </c>
      <c r="C39" s="1">
        <v>0.05</v>
      </c>
      <c r="D39" s="4">
        <f>-156.2*B39+10559</f>
        <v>8645.5499999999993</v>
      </c>
      <c r="G39" s="3">
        <v>-4.5514819493023513</v>
      </c>
      <c r="I39" s="1">
        <v>12.25</v>
      </c>
      <c r="J39" s="2">
        <v>-9.6159418184212164</v>
      </c>
      <c r="L39" s="1">
        <v>12.25</v>
      </c>
    </row>
    <row r="40" spans="1:12">
      <c r="A40" s="17" t="s">
        <v>48</v>
      </c>
      <c r="B40" s="7">
        <v>12.3</v>
      </c>
      <c r="C40" s="1">
        <v>0.05</v>
      </c>
      <c r="D40" s="4">
        <f>-156.2*B40+10559</f>
        <v>8637.74</v>
      </c>
      <c r="G40" s="3">
        <v>-4.5514819493023513</v>
      </c>
      <c r="I40" s="7">
        <v>12.3</v>
      </c>
      <c r="J40" s="2">
        <v>-9.6159418184212164</v>
      </c>
      <c r="L40" s="7">
        <v>12.3</v>
      </c>
    </row>
    <row r="41" spans="1:12" s="11" customFormat="1">
      <c r="B41" s="12"/>
      <c r="C41" s="12"/>
      <c r="D41" s="15"/>
      <c r="E41" s="15"/>
      <c r="F41" s="12"/>
      <c r="G41" s="14"/>
      <c r="H41" s="14"/>
      <c r="I41" s="12"/>
      <c r="J41" s="13"/>
      <c r="L41" s="12"/>
    </row>
    <row r="42" spans="1:12">
      <c r="A42" s="17" t="s">
        <v>48</v>
      </c>
      <c r="B42" s="7">
        <v>12.3</v>
      </c>
      <c r="C42" s="1">
        <v>0.05</v>
      </c>
      <c r="D42" s="4">
        <f>-267.76*B42+11070</f>
        <v>7776.5519999999997</v>
      </c>
      <c r="G42" s="3">
        <v>-5.0158445055430221</v>
      </c>
      <c r="I42" s="7">
        <v>12.3</v>
      </c>
      <c r="J42" s="2">
        <v>-9.9402976196124104</v>
      </c>
      <c r="L42" s="7">
        <v>12.3</v>
      </c>
    </row>
    <row r="43" spans="1:12">
      <c r="A43" t="s">
        <v>47</v>
      </c>
      <c r="B43" s="1">
        <v>12.66</v>
      </c>
      <c r="C43" s="1">
        <v>0.05</v>
      </c>
      <c r="D43" s="4">
        <f>-267.76*B43+11070</f>
        <v>7680.1584000000003</v>
      </c>
      <c r="G43" s="3">
        <v>-5.0158445055430221</v>
      </c>
      <c r="I43" s="1">
        <v>12.66</v>
      </c>
      <c r="J43" s="2">
        <v>-9.9402976196124104</v>
      </c>
      <c r="L43" s="1">
        <v>12.66</v>
      </c>
    </row>
    <row r="44" spans="1:12">
      <c r="A44" t="s">
        <v>46</v>
      </c>
      <c r="B44" s="1">
        <v>13</v>
      </c>
      <c r="C44" s="1">
        <v>0.05</v>
      </c>
      <c r="D44" s="4">
        <f>-267.76*B44+11070</f>
        <v>7589.12</v>
      </c>
      <c r="G44" s="3">
        <v>-4.9499305500633906</v>
      </c>
      <c r="I44" s="1">
        <v>13</v>
      </c>
      <c r="J44" s="2">
        <v>-9.9320374648592367</v>
      </c>
      <c r="L44" s="1">
        <v>13</v>
      </c>
    </row>
    <row r="45" spans="1:12">
      <c r="A45" t="s">
        <v>45</v>
      </c>
      <c r="B45" s="1">
        <v>13.33</v>
      </c>
      <c r="C45" s="1">
        <v>0.05</v>
      </c>
      <c r="D45" s="4">
        <f>-267.76*B45+11070</f>
        <v>7500.7592000000004</v>
      </c>
      <c r="G45" s="3">
        <v>-5.0394584351214693</v>
      </c>
      <c r="I45" s="1">
        <v>13.33</v>
      </c>
      <c r="J45" s="2">
        <v>-9.9193195248877828</v>
      </c>
      <c r="L45" s="1">
        <v>13.33</v>
      </c>
    </row>
    <row r="46" spans="1:12">
      <c r="A46" t="s">
        <v>44</v>
      </c>
      <c r="B46" s="1">
        <v>13.66</v>
      </c>
      <c r="C46" s="1">
        <v>0.05</v>
      </c>
      <c r="D46" s="4">
        <f>-267.76*B46+11070</f>
        <v>7412.3984</v>
      </c>
      <c r="G46" s="3">
        <v>-5.1088351542420849</v>
      </c>
      <c r="I46" s="1">
        <v>13.66</v>
      </c>
      <c r="J46" s="2">
        <v>-10.077461856459118</v>
      </c>
      <c r="L46" s="1">
        <v>13.66</v>
      </c>
    </row>
    <row r="47" spans="1:12">
      <c r="A47" t="s">
        <v>43</v>
      </c>
      <c r="B47" s="1">
        <v>14.33</v>
      </c>
      <c r="C47" s="1">
        <v>0.05</v>
      </c>
      <c r="D47" s="4">
        <f>-267.76*B47+11070</f>
        <v>7232.9992000000002</v>
      </c>
      <c r="G47" s="3">
        <v>-5.2441921644949758</v>
      </c>
      <c r="I47" s="1">
        <v>14.33</v>
      </c>
      <c r="J47" s="2">
        <v>-10.138476208798568</v>
      </c>
      <c r="L47" s="1">
        <v>14.33</v>
      </c>
    </row>
    <row r="48" spans="1:12">
      <c r="A48" t="s">
        <v>42</v>
      </c>
      <c r="B48" s="1">
        <v>14.66</v>
      </c>
      <c r="C48" s="1">
        <v>0.05</v>
      </c>
      <c r="D48" s="4">
        <f>-267.76*B48+11070</f>
        <v>7144.6383999999998</v>
      </c>
      <c r="G48" s="3">
        <v>-5.0824006507517723</v>
      </c>
      <c r="I48" s="1">
        <v>14.66</v>
      </c>
      <c r="J48" s="2">
        <v>-9.9686743703644893</v>
      </c>
      <c r="L48" s="1">
        <v>14.66</v>
      </c>
    </row>
    <row r="49" spans="1:18">
      <c r="A49" t="s">
        <v>41</v>
      </c>
      <c r="B49" s="1">
        <v>15</v>
      </c>
      <c r="C49" s="1">
        <v>0.05</v>
      </c>
      <c r="D49" s="4">
        <f>-267.76*B49+11070</f>
        <v>7053.6</v>
      </c>
      <c r="G49" s="3">
        <v>-5.2676907104870043</v>
      </c>
      <c r="I49" s="1">
        <v>15</v>
      </c>
      <c r="J49" s="2">
        <v>-9.9282433489905166</v>
      </c>
      <c r="L49" s="1">
        <v>15</v>
      </c>
    </row>
    <row r="50" spans="1:18">
      <c r="A50" t="s">
        <v>40</v>
      </c>
      <c r="B50" s="1">
        <v>15.33</v>
      </c>
      <c r="C50" s="1">
        <v>0.05</v>
      </c>
      <c r="D50" s="4">
        <f>-267.76*B50+11070</f>
        <v>6965.2392</v>
      </c>
      <c r="G50" s="3">
        <v>-5.0790167326778786</v>
      </c>
      <c r="I50" s="1">
        <v>15.33</v>
      </c>
      <c r="J50" s="2">
        <v>-9.8280468501464462</v>
      </c>
      <c r="L50" s="1">
        <v>15.33</v>
      </c>
    </row>
    <row r="51" spans="1:18" s="17" customFormat="1">
      <c r="A51" s="17" t="s">
        <v>39</v>
      </c>
      <c r="B51" s="7">
        <v>15.4</v>
      </c>
      <c r="C51" s="7">
        <v>0.9</v>
      </c>
      <c r="D51" s="8">
        <v>6947</v>
      </c>
      <c r="E51" s="8">
        <v>6947</v>
      </c>
      <c r="F51" s="7">
        <v>465</v>
      </c>
      <c r="G51" s="18">
        <f>(G50+G52)/2</f>
        <v>-4.9809314193375744</v>
      </c>
      <c r="H51" s="18"/>
      <c r="I51" s="7">
        <v>15.4</v>
      </c>
      <c r="J51" s="18">
        <f>(J50+J52)/2</f>
        <v>-9.8493972230130371</v>
      </c>
      <c r="L51" s="7">
        <v>15.4</v>
      </c>
      <c r="P51" s="6">
        <f>$Q$2</f>
        <v>5</v>
      </c>
      <c r="R51" s="6">
        <f>$S$2</f>
        <v>-4.5999999999999996</v>
      </c>
    </row>
    <row r="52" spans="1:18">
      <c r="A52" t="s">
        <v>38</v>
      </c>
      <c r="B52" s="1">
        <v>15.66</v>
      </c>
      <c r="C52" s="1">
        <v>0.05</v>
      </c>
      <c r="D52" s="4">
        <f>-267.76*B52+11070</f>
        <v>6876.8784000000005</v>
      </c>
      <c r="G52" s="3">
        <v>-4.8828461059972703</v>
      </c>
      <c r="I52" s="1">
        <v>15.66</v>
      </c>
      <c r="J52" s="2">
        <v>-9.870747595879628</v>
      </c>
      <c r="L52" s="1">
        <v>15.66</v>
      </c>
    </row>
    <row r="53" spans="1:18">
      <c r="A53" t="s">
        <v>37</v>
      </c>
      <c r="B53" s="1">
        <v>16</v>
      </c>
      <c r="C53" s="1">
        <v>0.05</v>
      </c>
      <c r="D53" s="4">
        <f>-267.76*B53+11070</f>
        <v>6785.84</v>
      </c>
      <c r="G53" s="3">
        <v>-4.889410216137458</v>
      </c>
      <c r="I53" s="1">
        <v>16</v>
      </c>
      <c r="J53" s="2">
        <v>-9.7902847775632225</v>
      </c>
      <c r="L53" s="1">
        <v>16</v>
      </c>
    </row>
    <row r="54" spans="1:18">
      <c r="A54" t="s">
        <v>36</v>
      </c>
      <c r="B54" s="1">
        <v>16.329999999999998</v>
      </c>
      <c r="C54" s="1">
        <v>0.05</v>
      </c>
      <c r="D54" s="4">
        <f>-267.76*B54+11070</f>
        <v>6697.4792000000007</v>
      </c>
      <c r="G54" s="3">
        <v>-4.805999004177222</v>
      </c>
      <c r="I54" s="1">
        <v>16.329999999999998</v>
      </c>
      <c r="J54" s="2">
        <v>-9.7146931892065904</v>
      </c>
      <c r="L54" s="1">
        <v>16.329999999999998</v>
      </c>
    </row>
    <row r="55" spans="1:18">
      <c r="A55" t="s">
        <v>35</v>
      </c>
      <c r="B55" s="1">
        <v>16.66</v>
      </c>
      <c r="C55" s="1">
        <v>0.05</v>
      </c>
      <c r="D55" s="4">
        <f>-267.76*B55+11070</f>
        <v>6609.1184000000003</v>
      </c>
      <c r="G55" s="3">
        <v>-5.057250583324814</v>
      </c>
      <c r="I55" s="1">
        <v>16.66</v>
      </c>
      <c r="J55" s="2">
        <v>-9.7831361466271822</v>
      </c>
      <c r="L55" s="1">
        <v>16.66</v>
      </c>
    </row>
    <row r="56" spans="1:18">
      <c r="A56" s="9" t="s">
        <v>34</v>
      </c>
      <c r="B56" s="1">
        <v>17</v>
      </c>
      <c r="C56" s="1">
        <v>0.05</v>
      </c>
      <c r="D56" s="4">
        <f>-267.76*B56+11070</f>
        <v>6518.08</v>
      </c>
      <c r="G56" s="3">
        <v>-4.7912767754627641</v>
      </c>
      <c r="I56" s="1">
        <v>17</v>
      </c>
      <c r="J56" s="2">
        <v>-9.7950495103523174</v>
      </c>
      <c r="L56" s="1">
        <v>17</v>
      </c>
    </row>
    <row r="57" spans="1:18">
      <c r="A57" s="9" t="s">
        <v>33</v>
      </c>
      <c r="B57" s="1">
        <v>17.329999999999998</v>
      </c>
      <c r="C57" s="1">
        <v>0.05</v>
      </c>
      <c r="D57" s="4">
        <f>-267.76*B57+11070</f>
        <v>6429.7192000000005</v>
      </c>
      <c r="G57" s="3">
        <v>-4.9832039289139498</v>
      </c>
      <c r="I57" s="1">
        <v>17.329999999999998</v>
      </c>
      <c r="J57" s="2">
        <v>-9.8220695849047495</v>
      </c>
      <c r="L57" s="1">
        <v>17.329999999999998</v>
      </c>
    </row>
    <row r="58" spans="1:18">
      <c r="A58" s="9" t="s">
        <v>32</v>
      </c>
      <c r="B58" s="1">
        <v>17.66</v>
      </c>
      <c r="C58" s="1">
        <v>0.05</v>
      </c>
      <c r="D58" s="4">
        <f>-267.76*B58+11070</f>
        <v>6341.3584000000001</v>
      </c>
      <c r="G58" s="3">
        <v>-4.8225787089516352</v>
      </c>
      <c r="I58" s="1">
        <v>17.66</v>
      </c>
      <c r="J58" s="2">
        <v>-9.9184066356332643</v>
      </c>
      <c r="L58" s="1">
        <v>17.66</v>
      </c>
    </row>
    <row r="59" spans="1:18">
      <c r="A59" s="9" t="s">
        <v>31</v>
      </c>
      <c r="B59" s="1">
        <v>18</v>
      </c>
      <c r="C59" s="1">
        <v>0.05</v>
      </c>
      <c r="D59" s="4">
        <f>-267.76*B59+11070</f>
        <v>6250.32</v>
      </c>
      <c r="G59" s="3">
        <v>-4.7498630078753648</v>
      </c>
      <c r="I59" s="1">
        <v>18</v>
      </c>
      <c r="J59" s="2">
        <v>-10.005295167895323</v>
      </c>
      <c r="L59" s="1">
        <v>18</v>
      </c>
    </row>
    <row r="60" spans="1:18">
      <c r="A60" s="9" t="s">
        <v>30</v>
      </c>
      <c r="B60" s="1">
        <v>18.329999999999998</v>
      </c>
      <c r="C60" s="1">
        <v>0.05</v>
      </c>
      <c r="D60" s="4">
        <f>-267.76*B60+11070</f>
        <v>6161.9592000000002</v>
      </c>
      <c r="G60" s="3">
        <v>-4.8624125374210383</v>
      </c>
      <c r="I60" s="1">
        <v>18.329999999999998</v>
      </c>
      <c r="J60" s="2">
        <v>-9.7712326078141842</v>
      </c>
      <c r="L60" s="1">
        <v>18.329999999999998</v>
      </c>
    </row>
    <row r="61" spans="1:18">
      <c r="A61" s="9" t="s">
        <v>29</v>
      </c>
      <c r="B61" s="1">
        <v>18.66</v>
      </c>
      <c r="C61" s="1">
        <v>0.05</v>
      </c>
      <c r="D61" s="4">
        <f>-267.76*B61+11070</f>
        <v>6073.5983999999999</v>
      </c>
      <c r="G61" s="3">
        <v>-4.6417678026314126</v>
      </c>
      <c r="I61" s="1">
        <v>18.66</v>
      </c>
      <c r="J61" s="2">
        <v>-9.9586987547217696</v>
      </c>
      <c r="L61" s="1">
        <v>18.66</v>
      </c>
    </row>
    <row r="62" spans="1:18">
      <c r="A62" s="9" t="s">
        <v>28</v>
      </c>
      <c r="B62" s="1">
        <v>19</v>
      </c>
      <c r="C62" s="1">
        <v>0.05</v>
      </c>
      <c r="D62" s="4">
        <f>-267.76*B62+11070</f>
        <v>5982.56</v>
      </c>
      <c r="G62" s="3">
        <v>-4.8731638481977066</v>
      </c>
      <c r="I62" s="1">
        <v>19</v>
      </c>
      <c r="J62" s="2">
        <v>-9.8287014579425733</v>
      </c>
      <c r="L62" s="1">
        <v>19</v>
      </c>
    </row>
    <row r="63" spans="1:18">
      <c r="A63" s="9" t="s">
        <v>27</v>
      </c>
      <c r="B63" s="1">
        <v>19.329999999999998</v>
      </c>
      <c r="C63" s="1">
        <v>0.05</v>
      </c>
      <c r="D63" s="4">
        <f>-267.76*B63+11070</f>
        <v>5894.1992000000009</v>
      </c>
      <c r="G63" s="3">
        <v>-4.6629265284374783</v>
      </c>
      <c r="I63" s="1">
        <v>19.329999999999998</v>
      </c>
      <c r="J63" s="2">
        <v>-9.9223190948327336</v>
      </c>
      <c r="L63" s="1">
        <v>19.329999999999998</v>
      </c>
    </row>
    <row r="64" spans="1:18">
      <c r="A64" s="9" t="s">
        <v>26</v>
      </c>
      <c r="B64" s="1">
        <v>19.66</v>
      </c>
      <c r="C64" s="1">
        <v>0.05</v>
      </c>
      <c r="D64" s="4">
        <f>-267.76*B64+11070</f>
        <v>5805.8384000000005</v>
      </c>
      <c r="G64" s="3">
        <v>-4.8308146975364412</v>
      </c>
      <c r="I64" s="1">
        <v>19.66</v>
      </c>
      <c r="J64" s="2">
        <v>-9.6871356331744245</v>
      </c>
      <c r="L64" s="1">
        <v>19.66</v>
      </c>
    </row>
    <row r="65" spans="1:18">
      <c r="A65" s="9" t="s">
        <v>25</v>
      </c>
      <c r="B65" s="1">
        <v>20</v>
      </c>
      <c r="C65" s="1">
        <v>0.05</v>
      </c>
      <c r="D65" s="4">
        <f>-267.76*B65+11070</f>
        <v>5714.8</v>
      </c>
      <c r="G65" s="3">
        <v>-4.7593646240479686</v>
      </c>
      <c r="I65" s="1">
        <v>20</v>
      </c>
      <c r="J65" s="2">
        <v>-9.7342340477597009</v>
      </c>
      <c r="L65" s="1">
        <v>20</v>
      </c>
    </row>
    <row r="66" spans="1:18">
      <c r="A66" s="9" t="s">
        <v>24</v>
      </c>
      <c r="B66" s="1">
        <v>20.329999999999998</v>
      </c>
      <c r="C66" s="1">
        <v>0.05</v>
      </c>
      <c r="D66" s="4">
        <f>-267.76*B66+11070</f>
        <v>5626.4392000000007</v>
      </c>
      <c r="G66" s="3">
        <v>-4.8118733008466075</v>
      </c>
      <c r="I66" s="1">
        <v>20.329999999999998</v>
      </c>
      <c r="J66" s="2">
        <v>-9.7722491908769502</v>
      </c>
      <c r="L66" s="1">
        <v>20.329999999999998</v>
      </c>
    </row>
    <row r="67" spans="1:18">
      <c r="A67" s="9" t="s">
        <v>23</v>
      </c>
      <c r="B67" s="1">
        <v>20.66</v>
      </c>
      <c r="C67" s="1">
        <v>0.05</v>
      </c>
      <c r="D67" s="4">
        <f>-267.76*B67+11070</f>
        <v>5538.0784000000003</v>
      </c>
      <c r="G67" s="3">
        <v>-5.0395804234417705</v>
      </c>
      <c r="I67" s="1">
        <v>20.66</v>
      </c>
      <c r="J67" s="2">
        <v>-9.8920783118125897</v>
      </c>
      <c r="L67" s="1">
        <v>20.66</v>
      </c>
    </row>
    <row r="68" spans="1:18">
      <c r="A68" s="9" t="s">
        <v>22</v>
      </c>
      <c r="B68" s="1">
        <v>21</v>
      </c>
      <c r="C68" s="1">
        <v>0.05</v>
      </c>
      <c r="D68" s="4">
        <f>-267.76*B68+11070</f>
        <v>5447.04</v>
      </c>
      <c r="G68" s="3">
        <v>-5.2285867948194626</v>
      </c>
      <c r="I68" s="1">
        <v>21</v>
      </c>
      <c r="J68" s="2">
        <v>-9.9492448226866408</v>
      </c>
      <c r="L68" s="1">
        <v>21</v>
      </c>
    </row>
    <row r="69" spans="1:18" s="17" customFormat="1">
      <c r="A69" s="10" t="s">
        <v>21</v>
      </c>
      <c r="B69" s="7">
        <v>21.2</v>
      </c>
      <c r="C69" s="7">
        <v>0.8</v>
      </c>
      <c r="D69" s="8">
        <v>5394</v>
      </c>
      <c r="E69" s="8">
        <v>5394</v>
      </c>
      <c r="F69" s="7">
        <v>240</v>
      </c>
      <c r="G69" s="18">
        <f>(G68+G70)/2</f>
        <v>-5.0360766833837038</v>
      </c>
      <c r="H69" s="18"/>
      <c r="I69" s="7">
        <v>21.2</v>
      </c>
      <c r="J69" s="18">
        <f>(J68+J70)/2</f>
        <v>-9.909848768470642</v>
      </c>
      <c r="L69" s="7">
        <v>21.2</v>
      </c>
      <c r="P69" s="6">
        <f>$Q$2</f>
        <v>5</v>
      </c>
      <c r="R69" s="6">
        <f>$S$2</f>
        <v>-4.5999999999999996</v>
      </c>
    </row>
    <row r="70" spans="1:18">
      <c r="A70" s="9" t="s">
        <v>20</v>
      </c>
      <c r="B70" s="1">
        <v>21.33</v>
      </c>
      <c r="C70" s="1">
        <v>0.05</v>
      </c>
      <c r="D70" s="4">
        <f>-267.76*B70+11070</f>
        <v>5358.6792000000005</v>
      </c>
      <c r="G70" s="3">
        <v>-4.843566571947945</v>
      </c>
      <c r="I70" s="1">
        <v>21.33</v>
      </c>
      <c r="J70" s="2">
        <v>-9.8704527142546432</v>
      </c>
      <c r="L70" s="1">
        <v>21.33</v>
      </c>
    </row>
    <row r="71" spans="1:18">
      <c r="A71" s="9" t="s">
        <v>19</v>
      </c>
      <c r="B71" s="1">
        <v>21.66</v>
      </c>
      <c r="C71" s="1">
        <v>0.05</v>
      </c>
      <c r="D71" s="4">
        <f>-267.76*B71+11070</f>
        <v>5270.3184000000001</v>
      </c>
      <c r="G71" s="3">
        <v>-4.8174011359336602</v>
      </c>
      <c r="I71" s="1">
        <v>21.66</v>
      </c>
      <c r="J71" s="2">
        <v>-9.6002235208916442</v>
      </c>
      <c r="L71" s="1">
        <v>21.66</v>
      </c>
    </row>
    <row r="72" spans="1:18">
      <c r="A72" s="9" t="s">
        <v>18</v>
      </c>
      <c r="B72" s="1">
        <v>22.1</v>
      </c>
      <c r="C72" s="1">
        <v>0.05</v>
      </c>
      <c r="D72" s="4">
        <f>-267.76*B72+11070</f>
        <v>5152.5039999999999</v>
      </c>
      <c r="G72" s="3">
        <v>-4.7798089601217049</v>
      </c>
      <c r="I72" s="1">
        <v>22</v>
      </c>
      <c r="J72" s="2">
        <v>-9.9266694528292199</v>
      </c>
      <c r="L72" s="1">
        <v>22</v>
      </c>
    </row>
    <row r="73" spans="1:18">
      <c r="A73" s="10" t="s">
        <v>17</v>
      </c>
      <c r="B73" s="7">
        <v>22.3</v>
      </c>
      <c r="C73" s="1">
        <v>0.05</v>
      </c>
      <c r="D73" s="4">
        <f>-267.76*B73+11070</f>
        <v>5098.9520000000002</v>
      </c>
      <c r="G73" s="3">
        <v>-4.7798089601217049</v>
      </c>
      <c r="I73" s="7">
        <v>22.3</v>
      </c>
      <c r="J73" s="2">
        <v>-9.9266694528292199</v>
      </c>
      <c r="L73" s="7">
        <v>22.3</v>
      </c>
    </row>
    <row r="74" spans="1:18" s="11" customFormat="1">
      <c r="A74" s="16"/>
      <c r="B74" s="12"/>
      <c r="C74" s="12"/>
      <c r="D74" s="15"/>
      <c r="E74" s="15"/>
      <c r="F74" s="12"/>
      <c r="G74" s="14"/>
      <c r="H74" s="14"/>
      <c r="I74" s="12"/>
      <c r="J74" s="13"/>
      <c r="L74" s="12"/>
    </row>
    <row r="75" spans="1:18">
      <c r="A75" s="10" t="s">
        <v>17</v>
      </c>
      <c r="B75" s="7">
        <v>22.3</v>
      </c>
      <c r="C75" s="1">
        <v>0.05</v>
      </c>
      <c r="D75" s="8">
        <v>30</v>
      </c>
      <c r="E75" s="8">
        <v>30</v>
      </c>
      <c r="F75" s="7">
        <v>10</v>
      </c>
      <c r="G75" s="3">
        <v>-5.0839929609829433</v>
      </c>
      <c r="I75" s="7">
        <v>22.3</v>
      </c>
      <c r="J75" s="2">
        <v>-8.8176628044579282</v>
      </c>
      <c r="L75" s="7">
        <v>22.3</v>
      </c>
    </row>
    <row r="76" spans="1:18">
      <c r="A76" s="9" t="s">
        <v>16</v>
      </c>
      <c r="B76" s="1">
        <v>22.5</v>
      </c>
      <c r="C76" s="1">
        <v>0.05</v>
      </c>
      <c r="D76" s="4">
        <f>-41.667*B76+959.17</f>
        <v>21.662499999999909</v>
      </c>
      <c r="G76" s="3">
        <v>-5.0839929609829433</v>
      </c>
      <c r="I76" s="1">
        <v>22.5</v>
      </c>
      <c r="J76" s="2">
        <v>-8.8176628044579282</v>
      </c>
      <c r="L76" s="1">
        <v>22.5</v>
      </c>
    </row>
    <row r="77" spans="1:18">
      <c r="A77" s="9" t="s">
        <v>15</v>
      </c>
      <c r="B77" s="1">
        <v>22.7</v>
      </c>
      <c r="C77" s="1">
        <v>0.05</v>
      </c>
      <c r="D77" s="4">
        <f>-41.667*B77+959.17</f>
        <v>13.329099999999926</v>
      </c>
      <c r="G77" s="3">
        <v>-4.8016028887159319</v>
      </c>
      <c r="I77" s="1">
        <v>22.7</v>
      </c>
      <c r="J77" s="2">
        <v>-9.0780405696794357</v>
      </c>
      <c r="L77" s="1">
        <v>22.7</v>
      </c>
    </row>
    <row r="78" spans="1:18">
      <c r="A78" s="9" t="s">
        <v>14</v>
      </c>
      <c r="B78" s="1">
        <v>22.9</v>
      </c>
      <c r="C78" s="1">
        <v>0.05</v>
      </c>
      <c r="D78" s="8">
        <v>5</v>
      </c>
      <c r="E78" s="8">
        <v>5</v>
      </c>
      <c r="F78" s="7">
        <v>5</v>
      </c>
      <c r="G78" s="3">
        <v>-4.9021123910235183</v>
      </c>
      <c r="I78" s="1">
        <v>22.9</v>
      </c>
      <c r="J78" s="2">
        <v>-8.9926884902867421</v>
      </c>
      <c r="L78" s="1">
        <v>22.9</v>
      </c>
      <c r="P78" s="6">
        <f>$Q$2</f>
        <v>5</v>
      </c>
      <c r="R78" s="6">
        <f>$S$2</f>
        <v>-4.5999999999999996</v>
      </c>
    </row>
    <row r="79" spans="1:18">
      <c r="A79" s="5"/>
    </row>
    <row r="80" spans="1:18">
      <c r="A80" s="5"/>
    </row>
    <row r="82" spans="1:12">
      <c r="A82" s="6" t="s">
        <v>13</v>
      </c>
    </row>
    <row r="83" spans="1:12">
      <c r="A83" s="5" t="s">
        <v>12</v>
      </c>
      <c r="B83" s="1">
        <v>18.66</v>
      </c>
      <c r="G83" s="3">
        <v>-4.9693902322450683</v>
      </c>
      <c r="I83" s="1">
        <v>18.66</v>
      </c>
      <c r="J83" s="2">
        <v>-9.5200033983517915</v>
      </c>
      <c r="L83" s="1">
        <v>18.66</v>
      </c>
    </row>
    <row r="84" spans="1:12">
      <c r="A84" s="5" t="s">
        <v>11</v>
      </c>
      <c r="B84" s="1">
        <v>18.66</v>
      </c>
      <c r="G84" s="3">
        <v>-4.7598919306195908</v>
      </c>
      <c r="I84" s="1">
        <v>18.66</v>
      </c>
      <c r="J84" s="2">
        <v>-9.6935624119457735</v>
      </c>
      <c r="L84" s="1">
        <v>18.66</v>
      </c>
    </row>
    <row r="85" spans="1:12">
      <c r="A85" s="5" t="s">
        <v>10</v>
      </c>
      <c r="B85" s="1">
        <v>18.66</v>
      </c>
      <c r="G85" s="3">
        <v>-4.7126325844340915</v>
      </c>
      <c r="I85" s="1">
        <v>18.66</v>
      </c>
      <c r="J85" s="2">
        <v>-9.7325506448207335</v>
      </c>
      <c r="L85" s="1">
        <v>18.66</v>
      </c>
    </row>
    <row r="86" spans="1:12">
      <c r="A86" s="5" t="s">
        <v>9</v>
      </c>
      <c r="B86" s="1">
        <v>18.66</v>
      </c>
      <c r="G86" s="3">
        <v>-4.6030113679568396</v>
      </c>
      <c r="I86" s="1">
        <v>18.66</v>
      </c>
      <c r="J86" s="2">
        <v>-9.9333138018647205</v>
      </c>
      <c r="L86" s="1">
        <v>18.66</v>
      </c>
    </row>
    <row r="87" spans="1:12">
      <c r="A87" s="5" t="s">
        <v>8</v>
      </c>
      <c r="B87" s="1">
        <v>18.66</v>
      </c>
      <c r="G87" s="3">
        <v>-4.6772096653405377</v>
      </c>
      <c r="I87" s="1">
        <v>18.66</v>
      </c>
      <c r="J87" s="2">
        <v>-9.8626909612519462</v>
      </c>
      <c r="L87" s="1">
        <v>18.66</v>
      </c>
    </row>
    <row r="88" spans="1:12">
      <c r="A88" s="5" t="s">
        <v>7</v>
      </c>
      <c r="B88" s="1">
        <v>18.66</v>
      </c>
      <c r="G88" s="3">
        <v>-4.719186356863692</v>
      </c>
      <c r="I88" s="1">
        <v>18.66</v>
      </c>
      <c r="J88" s="2">
        <v>-9.8351997467679517</v>
      </c>
      <c r="L88" s="1">
        <v>18.66</v>
      </c>
    </row>
    <row r="90" spans="1:12">
      <c r="A90" t="s">
        <v>6</v>
      </c>
      <c r="B90" s="1">
        <v>3</v>
      </c>
      <c r="G90" s="3">
        <v>-4.8792961753586113</v>
      </c>
      <c r="I90" s="1">
        <v>3</v>
      </c>
      <c r="J90" s="2">
        <v>-10.157771531399858</v>
      </c>
      <c r="L90" s="1">
        <v>3</v>
      </c>
    </row>
    <row r="91" spans="1:12">
      <c r="A91" t="s">
        <v>5</v>
      </c>
      <c r="B91" s="1">
        <v>3</v>
      </c>
      <c r="G91" s="3">
        <v>-4.8572253322377854</v>
      </c>
      <c r="I91" s="1">
        <v>3</v>
      </c>
      <c r="J91" s="2">
        <v>-10.153356388253696</v>
      </c>
      <c r="L91" s="1">
        <v>3</v>
      </c>
    </row>
    <row r="92" spans="1:12">
      <c r="A92" t="s">
        <v>4</v>
      </c>
      <c r="B92" s="1">
        <v>3</v>
      </c>
      <c r="G92" s="3">
        <v>-4.7391266229040205</v>
      </c>
      <c r="I92" s="1">
        <v>3</v>
      </c>
      <c r="J92" s="2">
        <v>-10.007441842480537</v>
      </c>
      <c r="L92" s="1">
        <v>3</v>
      </c>
    </row>
    <row r="93" spans="1:12">
      <c r="A93" t="s">
        <v>3</v>
      </c>
      <c r="B93" s="1">
        <v>3</v>
      </c>
      <c r="G93" s="3">
        <v>-4.665322890563167</v>
      </c>
      <c r="I93" s="1">
        <v>3</v>
      </c>
      <c r="J93" s="2">
        <v>-10.032690891589255</v>
      </c>
      <c r="L93" s="1">
        <v>3</v>
      </c>
    </row>
    <row r="94" spans="1:12">
      <c r="A94" t="s">
        <v>2</v>
      </c>
      <c r="B94" s="1">
        <v>3</v>
      </c>
      <c r="G94" s="3">
        <v>-4.604877225184743</v>
      </c>
      <c r="I94" s="1">
        <v>3</v>
      </c>
      <c r="J94" s="2">
        <v>-9.9184696773610455</v>
      </c>
      <c r="L94" s="1">
        <v>3</v>
      </c>
    </row>
    <row r="95" spans="1:12">
      <c r="A95" t="s">
        <v>1</v>
      </c>
      <c r="B95" s="1">
        <v>3</v>
      </c>
      <c r="G95" s="3">
        <v>-4.7089454194279829</v>
      </c>
      <c r="I95" s="1">
        <v>3</v>
      </c>
      <c r="J95" s="2">
        <v>-10.077005497733683</v>
      </c>
      <c r="L95" s="1">
        <v>3</v>
      </c>
    </row>
    <row r="97" spans="1:12">
      <c r="A97" t="s">
        <v>0</v>
      </c>
      <c r="B97" s="1">
        <v>5</v>
      </c>
      <c r="G97" s="3">
        <v>-4.4948213362295899</v>
      </c>
      <c r="I97" s="1">
        <v>5</v>
      </c>
      <c r="J97" s="2">
        <v>-10.03518497523611</v>
      </c>
      <c r="L97" s="1">
        <v>5</v>
      </c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Vil5iso</vt:lpstr>
    </vt:vector>
  </TitlesOfParts>
  <Company>Univ Bordeaux CNRS OASU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DEVAUX</dc:creator>
  <cp:lastModifiedBy>Ludovic DEVAUX</cp:lastModifiedBy>
  <dcterms:created xsi:type="dcterms:W3CDTF">2023-06-23T09:05:05Z</dcterms:created>
  <dcterms:modified xsi:type="dcterms:W3CDTF">2023-06-23T09:05:23Z</dcterms:modified>
</cp:coreProperties>
</file>