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Z:\speleotheque Dominique Genty\ARBORESCENCE-SITE\FRANCE\VILLARS_CAVE\SAMPLES\VIL-STM4\DATA\"/>
    </mc:Choice>
  </mc:AlternateContent>
  <xr:revisionPtr revIDLastSave="0" documentId="13_ncr:1_{0D47F31F-D16E-4924-B87F-E59A588F8C47}" xr6:coauthVersionLast="36" xr6:coauthVersionMax="36" xr10:uidLastSave="{00000000-0000-0000-0000-000000000000}"/>
  <bookViews>
    <workbookView xWindow="0" yWindow="0" windowWidth="13608" windowHeight="4716" xr2:uid="{00000000-000D-0000-FFFF-FFFF00000000}"/>
  </bookViews>
  <sheets>
    <sheet name="Vil4-(14C ages!)" sheetId="1" r:id="rId1"/>
  </sheets>
  <definedNames>
    <definedName name="Cortijo">#REF!</definedName>
    <definedName name="Imbrie">#REF!</definedName>
    <definedName name="Labeyrie">#REF!</definedName>
    <definedName name="Martinson">#REF!</definedName>
    <definedName name="Vogelsang">#REF!</definedName>
    <definedName name="Waelbroec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4" i="1"/>
  <c r="B33" i="1"/>
  <c r="G33" i="1" s="1"/>
  <c r="B32" i="1"/>
  <c r="G32" i="1" s="1"/>
  <c r="B31" i="1"/>
  <c r="G31" i="1" s="1"/>
  <c r="B30" i="1"/>
  <c r="G30" i="1" s="1"/>
  <c r="B29" i="1"/>
  <c r="G29" i="1" s="1"/>
  <c r="B28" i="1"/>
  <c r="G28" i="1" s="1"/>
  <c r="G27" i="1"/>
  <c r="B27" i="1"/>
  <c r="G26" i="1"/>
  <c r="B26" i="1"/>
  <c r="B25" i="1"/>
  <c r="G25" i="1" s="1"/>
  <c r="B24" i="1"/>
  <c r="G24" i="1" s="1"/>
  <c r="B23" i="1"/>
  <c r="B22" i="1"/>
  <c r="G22" i="1" s="1"/>
  <c r="B21" i="1"/>
  <c r="G21" i="1" s="1"/>
  <c r="B20" i="1"/>
  <c r="G20" i="1" s="1"/>
  <c r="B19" i="1"/>
  <c r="G19" i="1" s="1"/>
  <c r="M18" i="1"/>
  <c r="L18" i="1"/>
  <c r="K18" i="1"/>
  <c r="J18" i="1"/>
  <c r="I18" i="1"/>
  <c r="B18" i="1"/>
  <c r="B17" i="1"/>
  <c r="G17" i="1" s="1"/>
  <c r="B16" i="1"/>
  <c r="G16" i="1" s="1"/>
  <c r="B15" i="1"/>
  <c r="G15" i="1" s="1"/>
  <c r="B14" i="1"/>
  <c r="G14" i="1" s="1"/>
  <c r="B13" i="1"/>
  <c r="G13" i="1" s="1"/>
  <c r="G12" i="1"/>
  <c r="B12" i="1"/>
  <c r="B11" i="1"/>
  <c r="G11" i="1" s="1"/>
  <c r="B10" i="1"/>
  <c r="G10" i="1" s="1"/>
  <c r="B9" i="1"/>
  <c r="G9" i="1" s="1"/>
  <c r="M8" i="1"/>
  <c r="L8" i="1"/>
  <c r="K8" i="1"/>
  <c r="J8" i="1"/>
  <c r="I8" i="1"/>
  <c r="B8" i="1"/>
  <c r="B7" i="1"/>
  <c r="G7" i="1" s="1"/>
  <c r="G6" i="1"/>
  <c r="B6" i="1"/>
  <c r="B5" i="1"/>
  <c r="G5" i="1" s="1"/>
  <c r="B4" i="1"/>
  <c r="G4" i="1" s="1"/>
  <c r="B3" i="1"/>
  <c r="B2" i="1"/>
</calcChain>
</file>

<file path=xl/sharedStrings.xml><?xml version="1.0" encoding="utf-8"?>
<sst xmlns="http://schemas.openxmlformats.org/spreadsheetml/2006/main" count="51" uniqueCount="45">
  <si>
    <t>Vil4-14C-E</t>
  </si>
  <si>
    <t>Vil4-14C-D</t>
  </si>
  <si>
    <t>Vil-stm4 - 27</t>
  </si>
  <si>
    <t>Vil-stm4 - 26</t>
  </si>
  <si>
    <t>Vil-stm4 - 25</t>
  </si>
  <si>
    <t>Vil-stm4 - 24</t>
  </si>
  <si>
    <t>Vil-stm4 - 23</t>
  </si>
  <si>
    <t>Vil-stm4 - 22</t>
  </si>
  <si>
    <t>Vil-stm4 - 21</t>
  </si>
  <si>
    <t>Vil-stm4 - 20</t>
  </si>
  <si>
    <t>Vil-stm4 - 19</t>
  </si>
  <si>
    <t>Vil-stm4 - 18</t>
  </si>
  <si>
    <t>Vil4-14C-C</t>
  </si>
  <si>
    <t>Vil-stm4 - 16</t>
  </si>
  <si>
    <t>Vil-stm4 - 14</t>
  </si>
  <si>
    <t>Vil4-14C-G</t>
  </si>
  <si>
    <t>Vil-stm4 - 13</t>
  </si>
  <si>
    <t>Vil-stm4 - 12</t>
  </si>
  <si>
    <t>Vil-stm4 - 11</t>
  </si>
  <si>
    <t>Vil-stm4 - 10</t>
  </si>
  <si>
    <t>Vil-stm4 - 9</t>
  </si>
  <si>
    <t>Vil-stm4 - 8</t>
  </si>
  <si>
    <t>Vil-stm4 - 7</t>
  </si>
  <si>
    <t>Vil-stm4 - 6</t>
  </si>
  <si>
    <t>Vil-stm4 - 5</t>
  </si>
  <si>
    <t>Vil4-14C-F</t>
  </si>
  <si>
    <t>Vil-stm4 - 4</t>
  </si>
  <si>
    <t>Vil-stm4 - 3</t>
  </si>
  <si>
    <t>Vil-stm4 - 2</t>
  </si>
  <si>
    <t>Vil-stm4 - 1</t>
  </si>
  <si>
    <t>Vil-stm4  14C-A</t>
  </si>
  <si>
    <t>Vil-stm4 - 0</t>
  </si>
  <si>
    <t>Vil4, 14C age (dcp=9.5%)</t>
  </si>
  <si>
    <t>ech age iso</t>
  </si>
  <si>
    <t>error</t>
  </si>
  <si>
    <t>14C age</t>
  </si>
  <si>
    <t>Vil4 - ∂13C</t>
  </si>
  <si>
    <t xml:space="preserve">Vil4 - ∂18O </t>
  </si>
  <si>
    <t>vil4, 14C age yr/2000</t>
  </si>
  <si>
    <t>error estimated</t>
  </si>
  <si>
    <t>U/Th age /2000AD</t>
  </si>
  <si>
    <t>U/Th ageAD/BC</t>
  </si>
  <si>
    <t>mm/top</t>
  </si>
  <si>
    <t>cm/base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</si>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</sst>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6">
    <font>
      <sz val="11"/>
      <color theme="1"/>
      <name val="Calibri"/>
      <family val="2"/>
      <scheme val="minor"/>
    </font>
    <font>
      <sz val="10"/>
      <name val="Geneva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1" fontId="2" fillId="0" borderId="0" xfId="1" applyNumberFormat="1" applyFont="1" applyAlignment="1">
      <alignment horizontal="center"/>
    </xf>
    <xf numFmtId="0" fontId="3" fillId="0" borderId="0" xfId="1" applyFont="1"/>
    <xf numFmtId="1" fontId="4" fillId="0" borderId="0" xfId="1" applyNumberFormat="1" applyFont="1" applyAlignment="1">
      <alignment horizontal="center"/>
    </xf>
    <xf numFmtId="0" fontId="3" fillId="0" borderId="0" xfId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2" fontId="4" fillId="0" borderId="0" xfId="1" applyNumberFormat="1" applyFont="1" applyBorder="1"/>
    <xf numFmtId="0" fontId="4" fillId="0" borderId="0" xfId="1" applyFont="1"/>
    <xf numFmtId="1" fontId="3" fillId="0" borderId="0" xfId="1" applyNumberFormat="1" applyFont="1" applyBorder="1" applyAlignment="1">
      <alignment horizontal="center"/>
    </xf>
    <xf numFmtId="2" fontId="3" fillId="0" borderId="0" xfId="1" applyNumberFormat="1" applyFont="1" applyBorder="1"/>
    <xf numFmtId="0" fontId="3" fillId="0" borderId="0" xfId="1" applyFont="1" applyAlignment="1">
      <alignment horizontal="center"/>
    </xf>
    <xf numFmtId="1" fontId="4" fillId="0" borderId="0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164" fontId="4" fillId="0" borderId="0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</cellXfs>
  <cellStyles count="2">
    <cellStyle name="Normal" xfId="0" builtinId="0"/>
    <cellStyle name="Normal_all-iso-Villar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selection activeCell="I1" sqref="I1"/>
    </sheetView>
  </sheetViews>
  <sheetFormatPr baseColWidth="10" defaultColWidth="11.44140625" defaultRowHeight="13.2"/>
  <cols>
    <col min="1" max="1" width="11" style="1" bestFit="1" customWidth="1"/>
    <col min="2" max="2" width="6.6640625" style="1" bestFit="1" customWidth="1"/>
    <col min="3" max="3" width="6.109375" style="1" bestFit="1" customWidth="1"/>
    <col min="4" max="4" width="7.44140625" style="1" customWidth="1"/>
    <col min="5" max="5" width="6.44140625" style="1" customWidth="1"/>
    <col min="6" max="6" width="6" style="1" customWidth="1"/>
    <col min="7" max="7" width="7.88671875" style="2" customWidth="1"/>
    <col min="8" max="8" width="4.33203125" style="1" bestFit="1" customWidth="1"/>
    <col min="9" max="9" width="5.88671875" style="1" bestFit="1" customWidth="1"/>
    <col min="10" max="10" width="4.33203125" style="1" bestFit="1" customWidth="1"/>
    <col min="11" max="11" width="5.109375" style="1" bestFit="1" customWidth="1"/>
    <col min="12" max="12" width="4.33203125" style="1" bestFit="1" customWidth="1"/>
    <col min="13" max="13" width="5.88671875" style="1" bestFit="1" customWidth="1"/>
    <col min="14" max="14" width="11.44140625" style="1"/>
    <col min="15" max="15" width="7.88671875" style="2" customWidth="1"/>
    <col min="16" max="16" width="4.33203125" style="1" bestFit="1" customWidth="1"/>
    <col min="17" max="16384" width="11.44140625" style="1"/>
  </cols>
  <sheetData>
    <row r="1" spans="1:18">
      <c r="A1" s="14" t="s">
        <v>44</v>
      </c>
      <c r="B1" s="20" t="s">
        <v>43</v>
      </c>
      <c r="C1" s="20" t="s">
        <v>42</v>
      </c>
      <c r="D1" s="14" t="s">
        <v>41</v>
      </c>
      <c r="E1" s="14" t="s">
        <v>40</v>
      </c>
      <c r="F1" s="14" t="s">
        <v>39</v>
      </c>
      <c r="G1" s="4" t="s">
        <v>38</v>
      </c>
      <c r="H1" s="14" t="s">
        <v>34</v>
      </c>
      <c r="I1" s="19" t="s">
        <v>36</v>
      </c>
      <c r="J1" s="20" t="s">
        <v>34</v>
      </c>
      <c r="K1" s="21" t="s">
        <v>37</v>
      </c>
      <c r="L1" s="20" t="s">
        <v>34</v>
      </c>
      <c r="M1" s="19" t="s">
        <v>36</v>
      </c>
      <c r="O1" s="4" t="s">
        <v>35</v>
      </c>
      <c r="P1" s="14" t="s">
        <v>34</v>
      </c>
      <c r="Q1" s="1" t="s">
        <v>33</v>
      </c>
      <c r="R1" s="1" t="s">
        <v>32</v>
      </c>
    </row>
    <row r="2" spans="1:18">
      <c r="A2" s="12" t="s">
        <v>31</v>
      </c>
      <c r="B2" s="11">
        <f t="shared" ref="B2:B35" si="0">(513-C2)/10</f>
        <v>51.3</v>
      </c>
      <c r="C2" s="18">
        <v>0</v>
      </c>
      <c r="D2" s="12"/>
      <c r="E2" s="12"/>
      <c r="F2" s="12"/>
      <c r="G2" s="4">
        <v>7</v>
      </c>
      <c r="H2" s="12"/>
      <c r="I2" s="18">
        <v>-10.37</v>
      </c>
      <c r="J2" s="6">
        <v>0.1</v>
      </c>
      <c r="K2" s="18">
        <v>-4.2699999999999996</v>
      </c>
      <c r="L2" s="6">
        <v>0.1</v>
      </c>
      <c r="M2" s="18">
        <v>-10.37</v>
      </c>
      <c r="O2" s="4">
        <v>7</v>
      </c>
      <c r="P2" s="12">
        <v>1</v>
      </c>
      <c r="Q2" s="1">
        <v>-6.4</v>
      </c>
      <c r="R2" s="1">
        <v>51.3</v>
      </c>
    </row>
    <row r="3" spans="1:18">
      <c r="A3" s="5" t="s">
        <v>30</v>
      </c>
      <c r="B3" s="11">
        <f t="shared" si="0"/>
        <v>51.2</v>
      </c>
      <c r="C3" s="6">
        <v>1</v>
      </c>
      <c r="D3" s="15"/>
      <c r="E3" s="16"/>
      <c r="F3" s="15"/>
      <c r="G3" s="13">
        <v>8</v>
      </c>
      <c r="H3" s="15"/>
      <c r="I3" s="5">
        <v>-10.081</v>
      </c>
      <c r="J3" s="6">
        <v>0.1</v>
      </c>
      <c r="K3" s="5">
        <v>-4.0810000000000004</v>
      </c>
      <c r="L3" s="6">
        <v>0.1</v>
      </c>
      <c r="M3" s="5">
        <v>-10.081</v>
      </c>
      <c r="O3" s="13"/>
      <c r="P3" s="15"/>
      <c r="R3" s="1">
        <v>51.2</v>
      </c>
    </row>
    <row r="4" spans="1:18">
      <c r="A4" s="12" t="s">
        <v>29</v>
      </c>
      <c r="B4" s="11">
        <f t="shared" si="0"/>
        <v>50.3</v>
      </c>
      <c r="C4" s="6">
        <v>10</v>
      </c>
      <c r="D4" s="15"/>
      <c r="E4" s="16"/>
      <c r="F4" s="15"/>
      <c r="G4" s="10">
        <f>-154.68*B4+7927.7</f>
        <v>147.29600000000028</v>
      </c>
      <c r="H4" s="15"/>
      <c r="I4" s="5">
        <v>-9.25</v>
      </c>
      <c r="J4" s="6">
        <v>0.1</v>
      </c>
      <c r="K4" s="5">
        <v>-4.2699999999999996</v>
      </c>
      <c r="L4" s="6">
        <v>0.1</v>
      </c>
      <c r="M4" s="5">
        <v>-9.25</v>
      </c>
      <c r="O4" s="10"/>
      <c r="P4" s="15"/>
      <c r="R4" s="1">
        <v>50.3</v>
      </c>
    </row>
    <row r="5" spans="1:18">
      <c r="A5" s="12" t="s">
        <v>28</v>
      </c>
      <c r="B5" s="11">
        <f t="shared" si="0"/>
        <v>49.3</v>
      </c>
      <c r="C5" s="6">
        <v>20</v>
      </c>
      <c r="D5" s="15"/>
      <c r="E5" s="16"/>
      <c r="F5" s="15"/>
      <c r="G5" s="10">
        <f>-154.68*B5+7927.7</f>
        <v>301.97599999999966</v>
      </c>
      <c r="H5" s="15"/>
      <c r="I5" s="5">
        <v>-8.4600000000000009</v>
      </c>
      <c r="J5" s="6">
        <v>0.1</v>
      </c>
      <c r="K5" s="5">
        <v>-3.79</v>
      </c>
      <c r="L5" s="6">
        <v>0.1</v>
      </c>
      <c r="M5" s="5">
        <v>-8.4600000000000009</v>
      </c>
      <c r="O5" s="10"/>
      <c r="P5" s="15"/>
      <c r="R5" s="1">
        <v>49.3</v>
      </c>
    </row>
    <row r="6" spans="1:18">
      <c r="A6" s="12" t="s">
        <v>27</v>
      </c>
      <c r="B6" s="11">
        <f t="shared" si="0"/>
        <v>48.3</v>
      </c>
      <c r="C6" s="6">
        <v>30</v>
      </c>
      <c r="D6" s="15"/>
      <c r="E6" s="16"/>
      <c r="F6" s="15"/>
      <c r="G6" s="10">
        <f>-154.68*B6+7927.7</f>
        <v>456.65599999999995</v>
      </c>
      <c r="H6" s="15"/>
      <c r="I6" s="5">
        <v>-8.7200000000000006</v>
      </c>
      <c r="J6" s="6">
        <v>0.1</v>
      </c>
      <c r="K6" s="5">
        <v>-3.89</v>
      </c>
      <c r="L6" s="6">
        <v>0.1</v>
      </c>
      <c r="M6" s="5">
        <v>-8.7200000000000006</v>
      </c>
      <c r="O6" s="10"/>
      <c r="P6" s="15"/>
      <c r="R6" s="1">
        <v>48.3</v>
      </c>
    </row>
    <row r="7" spans="1:18">
      <c r="A7" s="12" t="s">
        <v>26</v>
      </c>
      <c r="B7" s="11">
        <f t="shared" si="0"/>
        <v>47.3</v>
      </c>
      <c r="C7" s="6">
        <v>40</v>
      </c>
      <c r="D7" s="15"/>
      <c r="E7" s="16"/>
      <c r="F7" s="15"/>
      <c r="G7" s="10">
        <f>-154.68*B7+7927.7</f>
        <v>611.33600000000024</v>
      </c>
      <c r="H7" s="15"/>
      <c r="I7" s="5">
        <v>-8.4700000000000006</v>
      </c>
      <c r="J7" s="6">
        <v>0.1</v>
      </c>
      <c r="K7" s="5">
        <v>-4.1500000000000004</v>
      </c>
      <c r="L7" s="6">
        <v>0.1</v>
      </c>
      <c r="M7" s="5">
        <v>-8.4700000000000006</v>
      </c>
      <c r="O7" s="10"/>
      <c r="P7" s="15"/>
      <c r="R7" s="1">
        <v>47.3</v>
      </c>
    </row>
    <row r="8" spans="1:18">
      <c r="A8" s="14" t="s">
        <v>25</v>
      </c>
      <c r="B8" s="8">
        <f t="shared" si="0"/>
        <v>46.5</v>
      </c>
      <c r="C8" s="17">
        <v>48</v>
      </c>
      <c r="D8" s="15"/>
      <c r="E8" s="16"/>
      <c r="F8" s="15"/>
      <c r="G8" s="13">
        <v>735</v>
      </c>
      <c r="H8" s="16">
        <v>365</v>
      </c>
      <c r="I8" s="7">
        <f>(I7+I9)/2</f>
        <v>-9.2600000000000016</v>
      </c>
      <c r="J8" s="7">
        <f>(J7+J9)/2</f>
        <v>0.1</v>
      </c>
      <c r="K8" s="7">
        <f>(K7+K9)/2</f>
        <v>-4.3250000000000002</v>
      </c>
      <c r="L8" s="7">
        <f>(L7+L9)/2</f>
        <v>0.1</v>
      </c>
      <c r="M8" s="7">
        <f>(M7+M9)/2</f>
        <v>-9.2600000000000016</v>
      </c>
      <c r="O8" s="13">
        <v>735</v>
      </c>
      <c r="P8" s="16">
        <v>365</v>
      </c>
      <c r="Q8" s="1">
        <v>-6.4</v>
      </c>
      <c r="R8" s="1">
        <v>46.5</v>
      </c>
    </row>
    <row r="9" spans="1:18">
      <c r="A9" s="12" t="s">
        <v>24</v>
      </c>
      <c r="B9" s="11">
        <f t="shared" si="0"/>
        <v>46.3</v>
      </c>
      <c r="C9" s="6">
        <v>50</v>
      </c>
      <c r="D9" s="15"/>
      <c r="E9" s="16"/>
      <c r="F9" s="15"/>
      <c r="G9" s="10">
        <f t="shared" ref="G9:G17" si="1">-102.3*B9+5491.9</f>
        <v>755.40999999999985</v>
      </c>
      <c r="H9" s="15"/>
      <c r="I9" s="5">
        <v>-10.050000000000001</v>
      </c>
      <c r="J9" s="6">
        <v>0.1</v>
      </c>
      <c r="K9" s="5">
        <v>-4.5</v>
      </c>
      <c r="L9" s="6">
        <v>0.1</v>
      </c>
      <c r="M9" s="5">
        <v>-10.050000000000001</v>
      </c>
      <c r="O9" s="10"/>
      <c r="P9" s="15"/>
      <c r="R9" s="1">
        <v>46.3</v>
      </c>
    </row>
    <row r="10" spans="1:18">
      <c r="A10" s="12" t="s">
        <v>23</v>
      </c>
      <c r="B10" s="11">
        <f t="shared" si="0"/>
        <v>45.3</v>
      </c>
      <c r="C10" s="6">
        <v>60</v>
      </c>
      <c r="D10" s="15"/>
      <c r="E10" s="16"/>
      <c r="F10" s="15"/>
      <c r="G10" s="10">
        <f t="shared" si="1"/>
        <v>857.71</v>
      </c>
      <c r="H10" s="15"/>
      <c r="I10" s="5">
        <v>-8.89</v>
      </c>
      <c r="J10" s="6">
        <v>0.1</v>
      </c>
      <c r="K10" s="5">
        <v>-4.12</v>
      </c>
      <c r="L10" s="6">
        <v>0.1</v>
      </c>
      <c r="M10" s="5">
        <v>-8.89</v>
      </c>
      <c r="O10" s="10"/>
      <c r="P10" s="15"/>
      <c r="R10" s="1">
        <v>45.3</v>
      </c>
    </row>
    <row r="11" spans="1:18">
      <c r="A11" s="12" t="s">
        <v>22</v>
      </c>
      <c r="B11" s="11">
        <f t="shared" si="0"/>
        <v>44.3</v>
      </c>
      <c r="C11" s="6">
        <v>70</v>
      </c>
      <c r="D11" s="15"/>
      <c r="E11" s="16"/>
      <c r="F11" s="15"/>
      <c r="G11" s="10">
        <f t="shared" si="1"/>
        <v>960.01000000000022</v>
      </c>
      <c r="H11" s="15"/>
      <c r="I11" s="5">
        <v>-10.11</v>
      </c>
      <c r="J11" s="6">
        <v>0.1</v>
      </c>
      <c r="K11" s="5">
        <v>-4.13</v>
      </c>
      <c r="L11" s="6">
        <v>0.1</v>
      </c>
      <c r="M11" s="5">
        <v>-10.11</v>
      </c>
      <c r="O11" s="10"/>
      <c r="P11" s="15"/>
      <c r="R11" s="1">
        <v>44.3</v>
      </c>
    </row>
    <row r="12" spans="1:18">
      <c r="A12" s="12" t="s">
        <v>21</v>
      </c>
      <c r="B12" s="11">
        <f t="shared" si="0"/>
        <v>43.3</v>
      </c>
      <c r="C12" s="6">
        <v>80</v>
      </c>
      <c r="D12" s="15"/>
      <c r="E12" s="16"/>
      <c r="F12" s="15"/>
      <c r="G12" s="10">
        <f t="shared" si="1"/>
        <v>1062.3100000000004</v>
      </c>
      <c r="H12" s="15"/>
      <c r="I12" s="5">
        <v>-9.01</v>
      </c>
      <c r="J12" s="6">
        <v>0.1</v>
      </c>
      <c r="K12" s="5">
        <v>-3.67</v>
      </c>
      <c r="L12" s="6">
        <v>0.1</v>
      </c>
      <c r="M12" s="5">
        <v>-9.01</v>
      </c>
      <c r="O12" s="10"/>
      <c r="P12" s="15"/>
      <c r="R12" s="1">
        <v>43.3</v>
      </c>
    </row>
    <row r="13" spans="1:18">
      <c r="A13" s="12" t="s">
        <v>20</v>
      </c>
      <c r="B13" s="11">
        <f t="shared" si="0"/>
        <v>42.3</v>
      </c>
      <c r="C13" s="6">
        <v>90</v>
      </c>
      <c r="D13" s="15"/>
      <c r="E13" s="16"/>
      <c r="F13" s="15"/>
      <c r="G13" s="10">
        <f t="shared" si="1"/>
        <v>1164.6099999999997</v>
      </c>
      <c r="H13" s="15"/>
      <c r="I13" s="5">
        <v>-6.9</v>
      </c>
      <c r="J13" s="6">
        <v>0.1</v>
      </c>
      <c r="K13" s="5">
        <v>-3.51</v>
      </c>
      <c r="L13" s="6">
        <v>0.1</v>
      </c>
      <c r="M13" s="5">
        <v>-6.9</v>
      </c>
      <c r="O13" s="10"/>
      <c r="P13" s="15"/>
      <c r="R13" s="1">
        <v>42.3</v>
      </c>
    </row>
    <row r="14" spans="1:18">
      <c r="A14" s="12" t="s">
        <v>19</v>
      </c>
      <c r="B14" s="11">
        <f t="shared" si="0"/>
        <v>41.3</v>
      </c>
      <c r="C14" s="6">
        <v>100</v>
      </c>
      <c r="D14" s="15"/>
      <c r="E14" s="16"/>
      <c r="F14" s="15"/>
      <c r="G14" s="10">
        <f t="shared" si="1"/>
        <v>1266.9099999999999</v>
      </c>
      <c r="H14" s="15"/>
      <c r="I14" s="5">
        <v>-7.32</v>
      </c>
      <c r="J14" s="6">
        <v>0.1</v>
      </c>
      <c r="K14" s="5">
        <v>-3.96</v>
      </c>
      <c r="L14" s="6">
        <v>0.1</v>
      </c>
      <c r="M14" s="5">
        <v>-7.32</v>
      </c>
      <c r="O14" s="10"/>
      <c r="P14" s="15"/>
      <c r="R14" s="1">
        <v>41.3</v>
      </c>
    </row>
    <row r="15" spans="1:18">
      <c r="A15" s="12" t="s">
        <v>18</v>
      </c>
      <c r="B15" s="11">
        <f t="shared" si="0"/>
        <v>40.299999999999997</v>
      </c>
      <c r="C15" s="6">
        <v>110</v>
      </c>
      <c r="D15" s="15"/>
      <c r="E15" s="16"/>
      <c r="F15" s="15"/>
      <c r="G15" s="10">
        <f t="shared" si="1"/>
        <v>1369.21</v>
      </c>
      <c r="H15" s="15"/>
      <c r="I15" s="5">
        <v>-10.68</v>
      </c>
      <c r="J15" s="6">
        <v>0.1</v>
      </c>
      <c r="K15" s="5">
        <v>-4.3</v>
      </c>
      <c r="L15" s="6">
        <v>0.1</v>
      </c>
      <c r="M15" s="5">
        <v>-10.68</v>
      </c>
      <c r="O15" s="10"/>
      <c r="P15" s="15"/>
      <c r="R15" s="1">
        <v>40.299999999999997</v>
      </c>
    </row>
    <row r="16" spans="1:18">
      <c r="A16" s="12" t="s">
        <v>17</v>
      </c>
      <c r="B16" s="11">
        <f t="shared" si="0"/>
        <v>39.299999999999997</v>
      </c>
      <c r="C16" s="5">
        <v>120</v>
      </c>
      <c r="D16" s="3"/>
      <c r="E16" s="3"/>
      <c r="F16" s="3"/>
      <c r="G16" s="10">
        <f t="shared" si="1"/>
        <v>1471.5100000000002</v>
      </c>
      <c r="H16" s="3"/>
      <c r="I16" s="5">
        <v>-10.91</v>
      </c>
      <c r="J16" s="6">
        <v>0.1</v>
      </c>
      <c r="K16" s="5">
        <v>-5.09</v>
      </c>
      <c r="L16" s="6">
        <v>0.1</v>
      </c>
      <c r="M16" s="5">
        <v>-10.91</v>
      </c>
      <c r="O16" s="10"/>
      <c r="P16" s="3"/>
      <c r="R16" s="1">
        <v>39.299999999999997</v>
      </c>
    </row>
    <row r="17" spans="1:18">
      <c r="A17" s="12" t="s">
        <v>16</v>
      </c>
      <c r="B17" s="11">
        <f t="shared" si="0"/>
        <v>38.299999999999997</v>
      </c>
      <c r="C17" s="5">
        <v>130</v>
      </c>
      <c r="D17" s="3"/>
      <c r="E17" s="3"/>
      <c r="F17" s="3"/>
      <c r="G17" s="10">
        <f t="shared" si="1"/>
        <v>1573.81</v>
      </c>
      <c r="H17" s="3"/>
      <c r="I17" s="5">
        <v>-10.07</v>
      </c>
      <c r="J17" s="6">
        <v>0.1</v>
      </c>
      <c r="K17" s="5">
        <v>-4.3099999999999996</v>
      </c>
      <c r="L17" s="6">
        <v>0.1</v>
      </c>
      <c r="M17" s="5">
        <v>-10.07</v>
      </c>
      <c r="O17" s="10"/>
      <c r="P17" s="3"/>
      <c r="R17" s="1">
        <v>38.299999999999997</v>
      </c>
    </row>
    <row r="18" spans="1:18">
      <c r="A18" s="14" t="s">
        <v>15</v>
      </c>
      <c r="B18" s="8">
        <f t="shared" si="0"/>
        <v>37.799999999999997</v>
      </c>
      <c r="C18" s="7">
        <v>135</v>
      </c>
      <c r="D18" s="3"/>
      <c r="E18" s="3"/>
      <c r="F18" s="3"/>
      <c r="G18" s="13">
        <v>1625</v>
      </c>
      <c r="H18" s="9">
        <v>425</v>
      </c>
      <c r="I18" s="7">
        <f>(I17+I19)/2</f>
        <v>-9.9149999999999991</v>
      </c>
      <c r="J18" s="7">
        <f>(J17+J19)/2</f>
        <v>0.1</v>
      </c>
      <c r="K18" s="7">
        <f>(K17+K19)/2</f>
        <v>-4.6050000000000004</v>
      </c>
      <c r="L18" s="7">
        <f>(L17+L19)/2</f>
        <v>0.1</v>
      </c>
      <c r="M18" s="7">
        <f>(M17+M19)/2</f>
        <v>-9.9149999999999991</v>
      </c>
      <c r="O18" s="13">
        <v>1625</v>
      </c>
      <c r="P18" s="9">
        <v>425</v>
      </c>
      <c r="Q18" s="1">
        <v>-6.4</v>
      </c>
      <c r="R18" s="1">
        <v>37.799999999999997</v>
      </c>
    </row>
    <row r="19" spans="1:18">
      <c r="A19" s="12" t="s">
        <v>14</v>
      </c>
      <c r="B19" s="11">
        <f t="shared" si="0"/>
        <v>37.299999999999997</v>
      </c>
      <c r="C19" s="5">
        <v>140</v>
      </c>
      <c r="D19" s="3"/>
      <c r="E19" s="3"/>
      <c r="F19" s="3"/>
      <c r="G19" s="10">
        <f>-201.39*B19+9237.5</f>
        <v>1725.6530000000012</v>
      </c>
      <c r="H19" s="3"/>
      <c r="I19" s="5">
        <v>-9.76</v>
      </c>
      <c r="J19" s="6">
        <v>0.1</v>
      </c>
      <c r="K19" s="5">
        <v>-4.9000000000000004</v>
      </c>
      <c r="L19" s="6">
        <v>0.1</v>
      </c>
      <c r="M19" s="5">
        <v>-9.76</v>
      </c>
      <c r="O19" s="10"/>
      <c r="P19" s="3"/>
      <c r="R19" s="1">
        <v>37.299999999999997</v>
      </c>
    </row>
    <row r="20" spans="1:18">
      <c r="A20" s="12" t="s">
        <v>14</v>
      </c>
      <c r="B20" s="11">
        <f t="shared" si="0"/>
        <v>36.299999999999997</v>
      </c>
      <c r="C20" s="5">
        <v>150</v>
      </c>
      <c r="D20" s="3"/>
      <c r="E20" s="3"/>
      <c r="F20" s="3"/>
      <c r="G20" s="10">
        <f>-201.39*B20+9237.5</f>
        <v>1927.0430000000015</v>
      </c>
      <c r="H20" s="3"/>
      <c r="I20" s="5">
        <v>-9.85</v>
      </c>
      <c r="J20" s="6">
        <v>0.1</v>
      </c>
      <c r="K20" s="5">
        <v>-4.18</v>
      </c>
      <c r="L20" s="6">
        <v>0.1</v>
      </c>
      <c r="M20" s="5">
        <v>-9.85</v>
      </c>
      <c r="O20" s="10"/>
      <c r="P20" s="3"/>
      <c r="R20" s="1">
        <v>36.299999999999997</v>
      </c>
    </row>
    <row r="21" spans="1:18">
      <c r="A21" s="12" t="s">
        <v>13</v>
      </c>
      <c r="B21" s="11">
        <f t="shared" si="0"/>
        <v>35.299999999999997</v>
      </c>
      <c r="C21" s="5">
        <v>160</v>
      </c>
      <c r="D21" s="3"/>
      <c r="E21" s="3"/>
      <c r="F21" s="3"/>
      <c r="G21" s="10">
        <f>-201.39*B21+9237.5</f>
        <v>2128.4330000000009</v>
      </c>
      <c r="H21" s="3"/>
      <c r="I21" s="5">
        <v>-10.050000000000001</v>
      </c>
      <c r="J21" s="6">
        <v>0.1</v>
      </c>
      <c r="K21" s="5">
        <v>-4.71</v>
      </c>
      <c r="L21" s="6">
        <v>0.1</v>
      </c>
      <c r="M21" s="5">
        <v>-10.050000000000001</v>
      </c>
      <c r="O21" s="10"/>
      <c r="P21" s="3"/>
      <c r="R21" s="1">
        <v>35.299999999999997</v>
      </c>
    </row>
    <row r="22" spans="1:18">
      <c r="A22" s="12" t="s">
        <v>13</v>
      </c>
      <c r="B22" s="11">
        <f t="shared" si="0"/>
        <v>34.299999999999997</v>
      </c>
      <c r="C22" s="5">
        <v>170</v>
      </c>
      <c r="D22" s="3"/>
      <c r="E22" s="3"/>
      <c r="F22" s="3"/>
      <c r="G22" s="10">
        <f>-201.39*B22+9237.5</f>
        <v>2329.8230000000012</v>
      </c>
      <c r="H22" s="3"/>
      <c r="I22" s="5">
        <v>-10.050000000000001</v>
      </c>
      <c r="J22" s="6">
        <v>0.1</v>
      </c>
      <c r="K22" s="5">
        <v>-4.28</v>
      </c>
      <c r="L22" s="6">
        <v>0.1</v>
      </c>
      <c r="M22" s="5">
        <v>-10.050000000000001</v>
      </c>
      <c r="O22" s="10"/>
      <c r="P22" s="3"/>
      <c r="R22" s="1">
        <v>34.299999999999997</v>
      </c>
    </row>
    <row r="23" spans="1:18">
      <c r="A23" s="7" t="s">
        <v>12</v>
      </c>
      <c r="B23" s="8">
        <f t="shared" si="0"/>
        <v>34.200000000000003</v>
      </c>
      <c r="C23" s="7">
        <v>171</v>
      </c>
      <c r="D23" s="3"/>
      <c r="E23" s="3"/>
      <c r="F23" s="3"/>
      <c r="G23" s="4">
        <v>2350</v>
      </c>
      <c r="H23" s="9">
        <v>450</v>
      </c>
      <c r="I23" s="5">
        <v>-9.35</v>
      </c>
      <c r="J23" s="6">
        <v>0.1</v>
      </c>
      <c r="K23" s="5">
        <v>-4.2359999999999998</v>
      </c>
      <c r="L23" s="6">
        <v>0.1</v>
      </c>
      <c r="M23" s="5">
        <v>-9.35</v>
      </c>
      <c r="O23" s="4">
        <v>2350</v>
      </c>
      <c r="P23" s="9">
        <v>450</v>
      </c>
      <c r="Q23" s="1">
        <v>-6.4</v>
      </c>
      <c r="R23" s="1">
        <v>34.200000000000003</v>
      </c>
    </row>
    <row r="24" spans="1:18">
      <c r="A24" s="12" t="s">
        <v>11</v>
      </c>
      <c r="B24" s="11">
        <f t="shared" si="0"/>
        <v>33.299999999999997</v>
      </c>
      <c r="C24" s="5">
        <v>180</v>
      </c>
      <c r="D24" s="3"/>
      <c r="E24" s="3"/>
      <c r="F24" s="3"/>
      <c r="G24" s="10">
        <f t="shared" ref="G24:G33" si="2">-97.902*B24+5698.3</f>
        <v>2438.1634000000004</v>
      </c>
      <c r="H24" s="3"/>
      <c r="I24" s="5">
        <v>-10.74</v>
      </c>
      <c r="J24" s="6">
        <v>0.1</v>
      </c>
      <c r="K24" s="5">
        <v>-4.79</v>
      </c>
      <c r="L24" s="6">
        <v>0.1</v>
      </c>
      <c r="M24" s="5">
        <v>-10.74</v>
      </c>
      <c r="O24" s="10"/>
      <c r="P24" s="3"/>
      <c r="R24" s="1">
        <v>33.299999999999997</v>
      </c>
    </row>
    <row r="25" spans="1:18">
      <c r="A25" s="12" t="s">
        <v>10</v>
      </c>
      <c r="B25" s="11">
        <f t="shared" si="0"/>
        <v>32.299999999999997</v>
      </c>
      <c r="C25" s="5">
        <v>190</v>
      </c>
      <c r="D25" s="3"/>
      <c r="E25" s="3"/>
      <c r="F25" s="3"/>
      <c r="G25" s="10">
        <f t="shared" si="2"/>
        <v>2536.0654000000004</v>
      </c>
      <c r="H25" s="3"/>
      <c r="I25" s="5">
        <v>-10.32</v>
      </c>
      <c r="J25" s="6">
        <v>0.1</v>
      </c>
      <c r="K25" s="5">
        <v>-4.66</v>
      </c>
      <c r="L25" s="6">
        <v>0.1</v>
      </c>
      <c r="M25" s="5">
        <v>-10.32</v>
      </c>
      <c r="O25" s="10"/>
      <c r="P25" s="3"/>
      <c r="R25" s="1">
        <v>32.299999999999997</v>
      </c>
    </row>
    <row r="26" spans="1:18">
      <c r="A26" s="12" t="s">
        <v>9</v>
      </c>
      <c r="B26" s="11">
        <f t="shared" si="0"/>
        <v>31.3</v>
      </c>
      <c r="C26" s="5">
        <v>200</v>
      </c>
      <c r="D26" s="3"/>
      <c r="E26" s="3"/>
      <c r="F26" s="3"/>
      <c r="G26" s="10">
        <f t="shared" si="2"/>
        <v>2633.9674</v>
      </c>
      <c r="H26" s="3"/>
      <c r="I26" s="5">
        <v>-10.67</v>
      </c>
      <c r="J26" s="6">
        <v>0.1</v>
      </c>
      <c r="K26" s="5">
        <v>-5.56</v>
      </c>
      <c r="L26" s="6">
        <v>0.1</v>
      </c>
      <c r="M26" s="5">
        <v>-10.67</v>
      </c>
      <c r="O26" s="10"/>
      <c r="P26" s="3"/>
      <c r="R26" s="1">
        <v>31.3</v>
      </c>
    </row>
    <row r="27" spans="1:18">
      <c r="A27" s="12" t="s">
        <v>8</v>
      </c>
      <c r="B27" s="11">
        <f t="shared" si="0"/>
        <v>30.3</v>
      </c>
      <c r="C27" s="5">
        <v>210</v>
      </c>
      <c r="D27" s="3"/>
      <c r="E27" s="3"/>
      <c r="F27" s="3"/>
      <c r="G27" s="10">
        <f t="shared" si="2"/>
        <v>2731.8694</v>
      </c>
      <c r="H27" s="3"/>
      <c r="I27" s="5">
        <v>-10.51</v>
      </c>
      <c r="J27" s="6">
        <v>0.1</v>
      </c>
      <c r="K27" s="5">
        <v>-4.66</v>
      </c>
      <c r="L27" s="6">
        <v>0.1</v>
      </c>
      <c r="M27" s="5">
        <v>-10.51</v>
      </c>
      <c r="O27" s="10"/>
      <c r="P27" s="3"/>
      <c r="R27" s="1">
        <v>30.3</v>
      </c>
    </row>
    <row r="28" spans="1:18">
      <c r="A28" s="12" t="s">
        <v>7</v>
      </c>
      <c r="B28" s="11">
        <f t="shared" si="0"/>
        <v>29.3</v>
      </c>
      <c r="C28" s="5">
        <v>220</v>
      </c>
      <c r="D28" s="3"/>
      <c r="E28" s="3"/>
      <c r="F28" s="3"/>
      <c r="G28" s="10">
        <f t="shared" si="2"/>
        <v>2829.7714000000001</v>
      </c>
      <c r="H28" s="3"/>
      <c r="I28" s="5">
        <v>-10.3</v>
      </c>
      <c r="J28" s="6">
        <v>0.1</v>
      </c>
      <c r="K28" s="5">
        <v>-4.3600000000000003</v>
      </c>
      <c r="L28" s="6">
        <v>0.1</v>
      </c>
      <c r="M28" s="5">
        <v>-10.3</v>
      </c>
      <c r="O28" s="10"/>
      <c r="P28" s="3"/>
      <c r="R28" s="1">
        <v>29.3</v>
      </c>
    </row>
    <row r="29" spans="1:18">
      <c r="A29" s="12" t="s">
        <v>6</v>
      </c>
      <c r="B29" s="11">
        <f t="shared" si="0"/>
        <v>28.3</v>
      </c>
      <c r="C29" s="5">
        <v>230</v>
      </c>
      <c r="D29" s="3"/>
      <c r="E29" s="3"/>
      <c r="F29" s="3"/>
      <c r="G29" s="10">
        <f t="shared" si="2"/>
        <v>2927.6734000000001</v>
      </c>
      <c r="H29" s="3"/>
      <c r="I29" s="5">
        <v>-10.28</v>
      </c>
      <c r="J29" s="6">
        <v>0.1</v>
      </c>
      <c r="K29" s="5">
        <v>-4.5199999999999996</v>
      </c>
      <c r="L29" s="6">
        <v>0.1</v>
      </c>
      <c r="M29" s="5">
        <v>-10.28</v>
      </c>
      <c r="O29" s="10"/>
      <c r="P29" s="3"/>
      <c r="R29" s="1">
        <v>28.3</v>
      </c>
    </row>
    <row r="30" spans="1:18">
      <c r="A30" s="12" t="s">
        <v>5</v>
      </c>
      <c r="B30" s="11">
        <f t="shared" si="0"/>
        <v>27.3</v>
      </c>
      <c r="C30" s="5">
        <v>240</v>
      </c>
      <c r="D30" s="3"/>
      <c r="E30" s="3"/>
      <c r="F30" s="3"/>
      <c r="G30" s="10">
        <f t="shared" si="2"/>
        <v>3025.5754000000002</v>
      </c>
      <c r="H30" s="3"/>
      <c r="I30" s="5">
        <v>-9.48</v>
      </c>
      <c r="J30" s="6">
        <v>0.1</v>
      </c>
      <c r="K30" s="5">
        <v>-3.94</v>
      </c>
      <c r="L30" s="6">
        <v>0.1</v>
      </c>
      <c r="M30" s="5">
        <v>-9.48</v>
      </c>
      <c r="O30" s="10"/>
      <c r="P30" s="3"/>
      <c r="R30" s="1">
        <v>27.3</v>
      </c>
    </row>
    <row r="31" spans="1:18">
      <c r="A31" s="12" t="s">
        <v>4</v>
      </c>
      <c r="B31" s="11">
        <f t="shared" si="0"/>
        <v>26.3</v>
      </c>
      <c r="C31" s="5">
        <v>250</v>
      </c>
      <c r="D31" s="3"/>
      <c r="E31" s="3"/>
      <c r="F31" s="3"/>
      <c r="G31" s="10">
        <f t="shared" si="2"/>
        <v>3123.4774000000002</v>
      </c>
      <c r="H31" s="3"/>
      <c r="I31" s="5">
        <v>-9.68</v>
      </c>
      <c r="J31" s="6">
        <v>0.1</v>
      </c>
      <c r="K31" s="5">
        <v>-4.3</v>
      </c>
      <c r="L31" s="6">
        <v>0.1</v>
      </c>
      <c r="M31" s="5">
        <v>-9.68</v>
      </c>
      <c r="O31" s="10"/>
      <c r="P31" s="3"/>
      <c r="R31" s="1">
        <v>26.3</v>
      </c>
    </row>
    <row r="32" spans="1:18">
      <c r="A32" s="12" t="s">
        <v>3</v>
      </c>
      <c r="B32" s="11">
        <f t="shared" si="0"/>
        <v>25.3</v>
      </c>
      <c r="C32" s="5">
        <v>260</v>
      </c>
      <c r="D32" s="3"/>
      <c r="E32" s="3"/>
      <c r="F32" s="3"/>
      <c r="G32" s="10">
        <f t="shared" si="2"/>
        <v>3221.3794000000003</v>
      </c>
      <c r="H32" s="3"/>
      <c r="I32" s="5">
        <v>-10.41</v>
      </c>
      <c r="J32" s="6">
        <v>0.1</v>
      </c>
      <c r="K32" s="5">
        <v>-4.5999999999999996</v>
      </c>
      <c r="L32" s="6">
        <v>0.1</v>
      </c>
      <c r="M32" s="5">
        <v>-10.41</v>
      </c>
      <c r="O32" s="10"/>
      <c r="P32" s="3"/>
      <c r="R32" s="1">
        <v>25.3</v>
      </c>
    </row>
    <row r="33" spans="1:18">
      <c r="A33" s="12" t="s">
        <v>2</v>
      </c>
      <c r="B33" s="11">
        <f t="shared" si="0"/>
        <v>24.3</v>
      </c>
      <c r="C33" s="5">
        <v>270</v>
      </c>
      <c r="D33" s="3"/>
      <c r="E33" s="3"/>
      <c r="F33" s="3"/>
      <c r="G33" s="10">
        <f t="shared" si="2"/>
        <v>3319.2814000000003</v>
      </c>
      <c r="H33" s="3"/>
      <c r="I33" s="5">
        <v>-9.33</v>
      </c>
      <c r="J33" s="6">
        <v>0.1</v>
      </c>
      <c r="K33" s="5">
        <v>-4.1100000000000003</v>
      </c>
      <c r="L33" s="6">
        <v>0.1</v>
      </c>
      <c r="M33" s="5">
        <v>-9.33</v>
      </c>
      <c r="O33" s="10"/>
      <c r="P33" s="3"/>
      <c r="R33" s="1">
        <v>24.3</v>
      </c>
    </row>
    <row r="34" spans="1:18">
      <c r="A34" s="7" t="s">
        <v>1</v>
      </c>
      <c r="B34" s="8">
        <f t="shared" si="0"/>
        <v>19.899999999999999</v>
      </c>
      <c r="C34" s="7">
        <v>314</v>
      </c>
      <c r="D34" s="3"/>
      <c r="E34" s="3"/>
      <c r="F34" s="3"/>
      <c r="G34" s="4">
        <v>3750</v>
      </c>
      <c r="H34" s="9">
        <v>650</v>
      </c>
      <c r="I34" s="5">
        <v>-10.904</v>
      </c>
      <c r="J34" s="6">
        <v>0.1</v>
      </c>
      <c r="K34" s="5">
        <v>-5.9720000000000004</v>
      </c>
      <c r="L34" s="6">
        <v>0.1</v>
      </c>
      <c r="M34" s="5">
        <v>-10.904</v>
      </c>
      <c r="O34" s="4">
        <v>3750</v>
      </c>
      <c r="P34" s="9">
        <v>650</v>
      </c>
      <c r="Q34" s="1">
        <v>-6.4</v>
      </c>
      <c r="R34" s="1">
        <v>19.899999999999999</v>
      </c>
    </row>
    <row r="35" spans="1:18">
      <c r="A35" s="7" t="s">
        <v>0</v>
      </c>
      <c r="B35" s="8">
        <f t="shared" si="0"/>
        <v>0.8</v>
      </c>
      <c r="C35" s="7">
        <v>505</v>
      </c>
      <c r="D35" s="3"/>
      <c r="E35" s="3"/>
      <c r="G35" s="4">
        <v>8900</v>
      </c>
      <c r="H35" s="3">
        <v>900</v>
      </c>
      <c r="I35" s="5">
        <v>-8.0530000000000008</v>
      </c>
      <c r="J35" s="6">
        <v>0.1</v>
      </c>
      <c r="K35" s="5">
        <v>-4.0599999999999996</v>
      </c>
      <c r="L35" s="6">
        <v>0.1</v>
      </c>
      <c r="M35" s="5">
        <v>-8.0530000000000008</v>
      </c>
      <c r="O35" s="4">
        <v>8900</v>
      </c>
      <c r="P35" s="3">
        <v>900</v>
      </c>
      <c r="Q35" s="1">
        <v>-6.4</v>
      </c>
      <c r="R35" s="1">
        <v>0.8</v>
      </c>
    </row>
    <row r="36" spans="1:18">
      <c r="A36" s="3"/>
      <c r="B36" s="3"/>
      <c r="C36" s="3"/>
      <c r="D36" s="3"/>
      <c r="E36" s="3"/>
      <c r="F36" s="3"/>
      <c r="G36" s="4"/>
      <c r="H36" s="3"/>
      <c r="I36" s="3"/>
      <c r="J36" s="3"/>
      <c r="K36" s="3"/>
      <c r="L36" s="3"/>
      <c r="M36" s="3"/>
      <c r="O36" s="4"/>
      <c r="P36" s="3"/>
    </row>
    <row r="37" spans="1:18">
      <c r="A37" s="3"/>
      <c r="B37" s="3"/>
      <c r="C37" s="3"/>
      <c r="D37" s="3"/>
      <c r="E37" s="3"/>
      <c r="F37" s="3"/>
      <c r="G37" s="4"/>
      <c r="H37" s="3"/>
      <c r="I37" s="3"/>
      <c r="J37" s="3"/>
      <c r="K37" s="3"/>
      <c r="L37" s="3"/>
      <c r="M37" s="3"/>
      <c r="O37" s="4"/>
      <c r="P37" s="3"/>
    </row>
    <row r="38" spans="1:18">
      <c r="A38" s="3"/>
      <c r="B38" s="3"/>
      <c r="C38" s="3"/>
      <c r="D38" s="3"/>
      <c r="E38" s="3"/>
      <c r="F38" s="3"/>
      <c r="G38" s="4"/>
      <c r="H38" s="3"/>
      <c r="I38" s="3"/>
      <c r="J38" s="3"/>
      <c r="K38" s="3"/>
      <c r="L38" s="3"/>
      <c r="M38" s="3"/>
      <c r="O38" s="4"/>
      <c r="P38" s="3"/>
    </row>
  </sheetData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Vil4-(14C ages!)</vt:lpstr>
    </vt:vector>
  </TitlesOfParts>
  <Company>Univ Bordeaux CNRS OASU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DEVAUX</dc:creator>
  <cp:lastModifiedBy>Dominique GENTY</cp:lastModifiedBy>
  <dcterms:created xsi:type="dcterms:W3CDTF">2023-06-23T08:50:26Z</dcterms:created>
  <dcterms:modified xsi:type="dcterms:W3CDTF">2023-07-11T07:36:43Z</dcterms:modified>
</cp:coreProperties>
</file>