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vaux\Documents\"/>
    </mc:Choice>
  </mc:AlternateContent>
  <bookViews>
    <workbookView xWindow="0" yWindow="0" windowWidth="28800" windowHeight="12300"/>
  </bookViews>
  <sheets>
    <sheet name="vil2-iso" sheetId="1" r:id="rId1"/>
  </sheets>
  <externalReferences>
    <externalReference r:id="rId2"/>
  </externalReferences>
  <definedNames>
    <definedName name="Cortijo">#REF!</definedName>
    <definedName name="Imbrie">#REF!</definedName>
    <definedName name="Labeyrie">#REF!</definedName>
    <definedName name="Martinson">#REF!</definedName>
    <definedName name="Vogelsang">#REF!</definedName>
    <definedName name="Waelbroeck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2" i="1" l="1"/>
  <c r="M91" i="1"/>
  <c r="H91" i="1"/>
  <c r="E91" i="1"/>
  <c r="M90" i="1"/>
  <c r="H90" i="1"/>
  <c r="E90" i="1"/>
  <c r="M89" i="1"/>
  <c r="H89" i="1"/>
  <c r="E89" i="1"/>
  <c r="M88" i="1"/>
  <c r="H88" i="1"/>
  <c r="E88" i="1"/>
  <c r="M87" i="1"/>
  <c r="H87" i="1"/>
  <c r="E87" i="1"/>
  <c r="M86" i="1"/>
  <c r="H86" i="1"/>
  <c r="E86" i="1"/>
  <c r="M85" i="1"/>
  <c r="H85" i="1"/>
  <c r="E85" i="1"/>
  <c r="M84" i="1"/>
  <c r="H84" i="1"/>
  <c r="E84" i="1"/>
  <c r="M83" i="1"/>
  <c r="H83" i="1"/>
  <c r="E83" i="1"/>
  <c r="M82" i="1"/>
  <c r="H82" i="1"/>
  <c r="E82" i="1"/>
  <c r="M81" i="1"/>
  <c r="H81" i="1"/>
  <c r="E81" i="1"/>
  <c r="M80" i="1"/>
  <c r="H80" i="1"/>
  <c r="E80" i="1"/>
  <c r="M79" i="1"/>
  <c r="H79" i="1"/>
  <c r="E79" i="1"/>
  <c r="M78" i="1"/>
  <c r="H78" i="1"/>
  <c r="E78" i="1"/>
  <c r="M77" i="1"/>
  <c r="H77" i="1"/>
  <c r="E77" i="1"/>
  <c r="M76" i="1"/>
  <c r="H76" i="1"/>
  <c r="E76" i="1"/>
  <c r="M75" i="1"/>
  <c r="H75" i="1"/>
  <c r="E75" i="1"/>
  <c r="M74" i="1"/>
  <c r="H74" i="1"/>
  <c r="E74" i="1"/>
  <c r="M73" i="1"/>
  <c r="H73" i="1"/>
  <c r="E73" i="1"/>
  <c r="M72" i="1"/>
  <c r="H72" i="1"/>
  <c r="E72" i="1"/>
  <c r="M71" i="1"/>
  <c r="H71" i="1"/>
  <c r="E71" i="1"/>
  <c r="M70" i="1"/>
  <c r="H70" i="1"/>
  <c r="E70" i="1"/>
  <c r="M69" i="1"/>
  <c r="H69" i="1"/>
  <c r="E69" i="1"/>
  <c r="M68" i="1"/>
  <c r="H68" i="1"/>
  <c r="E68" i="1"/>
  <c r="M67" i="1"/>
  <c r="H67" i="1"/>
  <c r="E67" i="1"/>
  <c r="M66" i="1"/>
  <c r="H66" i="1"/>
  <c r="E66" i="1"/>
  <c r="M65" i="1"/>
  <c r="H65" i="1"/>
  <c r="E65" i="1"/>
  <c r="H64" i="1"/>
  <c r="E64" i="1"/>
  <c r="M63" i="1"/>
  <c r="E63" i="1"/>
  <c r="E62" i="1"/>
  <c r="M61" i="1"/>
  <c r="H61" i="1"/>
  <c r="E61" i="1"/>
  <c r="M60" i="1"/>
  <c r="H60" i="1"/>
  <c r="M59" i="1"/>
  <c r="M58" i="1"/>
  <c r="H58" i="1"/>
  <c r="E58" i="1"/>
  <c r="M57" i="1"/>
  <c r="H57" i="1"/>
  <c r="M56" i="1"/>
  <c r="H56" i="1"/>
  <c r="E56" i="1"/>
  <c r="M55" i="1"/>
  <c r="H55" i="1"/>
  <c r="E55" i="1"/>
  <c r="S54" i="1"/>
  <c r="Q54" i="1"/>
  <c r="M54" i="1"/>
  <c r="L54" i="1"/>
  <c r="K54" i="1"/>
  <c r="E54" i="1"/>
  <c r="M53" i="1"/>
  <c r="H53" i="1"/>
  <c r="E53" i="1"/>
  <c r="M52" i="1"/>
  <c r="H52" i="1"/>
  <c r="E52" i="1"/>
  <c r="M51" i="1"/>
  <c r="H51" i="1"/>
  <c r="E51" i="1"/>
  <c r="M50" i="1"/>
  <c r="H50" i="1"/>
  <c r="E50" i="1"/>
  <c r="M49" i="1"/>
  <c r="H49" i="1"/>
  <c r="E49" i="1"/>
  <c r="M48" i="1"/>
  <c r="H48" i="1"/>
  <c r="E48" i="1"/>
  <c r="M47" i="1"/>
  <c r="H47" i="1"/>
  <c r="E47" i="1"/>
  <c r="M46" i="1"/>
  <c r="H46" i="1"/>
  <c r="E46" i="1"/>
  <c r="M45" i="1"/>
  <c r="H45" i="1"/>
  <c r="E45" i="1"/>
  <c r="M44" i="1"/>
  <c r="H44" i="1"/>
  <c r="E44" i="1"/>
  <c r="M43" i="1"/>
  <c r="H43" i="1"/>
  <c r="E43" i="1"/>
  <c r="M42" i="1"/>
  <c r="H42" i="1"/>
  <c r="E42" i="1"/>
  <c r="M41" i="1"/>
  <c r="H41" i="1"/>
  <c r="E41" i="1"/>
  <c r="M40" i="1"/>
  <c r="H40" i="1"/>
  <c r="E40" i="1"/>
  <c r="M39" i="1"/>
  <c r="H39" i="1"/>
  <c r="E39" i="1"/>
  <c r="M38" i="1"/>
  <c r="H38" i="1"/>
  <c r="E38" i="1"/>
  <c r="M37" i="1"/>
  <c r="H37" i="1"/>
  <c r="E37" i="1"/>
  <c r="M36" i="1"/>
  <c r="H36" i="1"/>
  <c r="E36" i="1"/>
  <c r="M35" i="1"/>
  <c r="H35" i="1"/>
  <c r="E35" i="1"/>
  <c r="M34" i="1"/>
  <c r="H34" i="1"/>
  <c r="E34" i="1"/>
  <c r="M33" i="1"/>
  <c r="H33" i="1"/>
  <c r="E33" i="1"/>
  <c r="M32" i="1"/>
  <c r="H32" i="1"/>
  <c r="E32" i="1"/>
  <c r="M31" i="1"/>
  <c r="H31" i="1"/>
  <c r="E31" i="1"/>
  <c r="M30" i="1"/>
  <c r="H30" i="1"/>
  <c r="E30" i="1"/>
  <c r="M29" i="1"/>
  <c r="H29" i="1"/>
  <c r="E29" i="1"/>
  <c r="M28" i="1"/>
  <c r="E28" i="1"/>
  <c r="M27" i="1"/>
  <c r="I27" i="1"/>
  <c r="H27" i="1"/>
  <c r="E27" i="1"/>
  <c r="M26" i="1"/>
  <c r="I26" i="1"/>
  <c r="H26" i="1"/>
  <c r="E26" i="1"/>
  <c r="M25" i="1"/>
  <c r="I25" i="1"/>
  <c r="H25" i="1"/>
  <c r="E25" i="1"/>
  <c r="M24" i="1"/>
  <c r="I24" i="1"/>
  <c r="H24" i="1"/>
  <c r="E24" i="1"/>
  <c r="M23" i="1"/>
  <c r="I23" i="1"/>
  <c r="H23" i="1"/>
  <c r="E23" i="1"/>
  <c r="M22" i="1"/>
  <c r="I22" i="1"/>
  <c r="H22" i="1"/>
  <c r="E22" i="1"/>
  <c r="M21" i="1"/>
  <c r="I21" i="1"/>
  <c r="H21" i="1"/>
  <c r="E21" i="1"/>
  <c r="M20" i="1"/>
  <c r="I20" i="1"/>
  <c r="H20" i="1"/>
  <c r="E20" i="1"/>
  <c r="M19" i="1"/>
  <c r="I19" i="1"/>
  <c r="H19" i="1"/>
  <c r="E19" i="1"/>
  <c r="M18" i="1"/>
  <c r="I18" i="1"/>
  <c r="H18" i="1"/>
  <c r="E18" i="1"/>
  <c r="M17" i="1"/>
  <c r="I17" i="1"/>
  <c r="H17" i="1"/>
  <c r="E17" i="1"/>
  <c r="M16" i="1"/>
  <c r="I16" i="1"/>
  <c r="H16" i="1"/>
  <c r="E16" i="1"/>
  <c r="M15" i="1"/>
  <c r="I15" i="1"/>
  <c r="H15" i="1"/>
  <c r="E15" i="1"/>
  <c r="M14" i="1"/>
  <c r="I14" i="1"/>
  <c r="H14" i="1"/>
  <c r="E14" i="1"/>
  <c r="M13" i="1"/>
  <c r="I13" i="1"/>
  <c r="H13" i="1"/>
  <c r="E13" i="1"/>
  <c r="M12" i="1"/>
  <c r="I12" i="1"/>
  <c r="H12" i="1"/>
  <c r="M11" i="1"/>
  <c r="I11" i="1"/>
  <c r="H11" i="1"/>
  <c r="E11" i="1"/>
  <c r="M10" i="1"/>
  <c r="I10" i="1"/>
  <c r="H10" i="1"/>
  <c r="E10" i="1"/>
  <c r="M9" i="1"/>
  <c r="I9" i="1"/>
  <c r="M8" i="1"/>
  <c r="I8" i="1"/>
  <c r="M7" i="1"/>
  <c r="I7" i="1"/>
  <c r="M6" i="1"/>
  <c r="I6" i="1"/>
  <c r="M5" i="1"/>
  <c r="M4" i="1"/>
  <c r="I4" i="1"/>
  <c r="M3" i="1"/>
  <c r="I3" i="1"/>
  <c r="M2" i="1"/>
  <c r="I2" i="1"/>
</calcChain>
</file>

<file path=xl/sharedStrings.xml><?xml version="1.0" encoding="utf-8"?>
<sst xmlns="http://schemas.openxmlformats.org/spreadsheetml/2006/main" count="33" uniqueCount="27">
  <si>
    <t>Sample Name</t>
  </si>
  <si>
    <t>Vil2, cm/base</t>
  </si>
  <si>
    <t>error cm</t>
  </si>
  <si>
    <t>Vil2, 14C age year/2000</t>
  </si>
  <si>
    <t>error</t>
  </si>
  <si>
    <t>Vil2, U/Th age year/2000</t>
  </si>
  <si>
    <t>2 s error years</t>
  </si>
  <si>
    <t>Vil2 ∂18O PDB</t>
  </si>
  <si>
    <t>Vil2 ∂13C PDB</t>
  </si>
  <si>
    <t>Vil2, U/Th age</t>
  </si>
  <si>
    <t>Niveau</t>
  </si>
  <si>
    <t>∂18O PDB</t>
  </si>
  <si>
    <t>∂13CPDB</t>
  </si>
  <si>
    <t>Vil2, 14C age</t>
  </si>
  <si>
    <t>vil2-14C-E</t>
  </si>
  <si>
    <t>U/Th-0-2.2</t>
  </si>
  <si>
    <t>D1</t>
  </si>
  <si>
    <t>vil2-14C-D</t>
  </si>
  <si>
    <t>U/Th-7-9</t>
  </si>
  <si>
    <t>U/Th-16,5</t>
  </si>
  <si>
    <t>vil2-14C-C</t>
  </si>
  <si>
    <t>D5</t>
  </si>
  <si>
    <t>vil2-14C-B</t>
  </si>
  <si>
    <t>U/Th-17.9</t>
  </si>
  <si>
    <t>AV</t>
  </si>
  <si>
    <t>vil2-14C-A</t>
  </si>
  <si>
    <t>le dernier 14C est pollué car d13C élevé et stm active...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</si>
</sst>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0"/>
      <name val="Geneva"/>
    </font>
    <font>
      <sz val="9"/>
      <name val="Geneva"/>
    </font>
    <font>
      <b/>
      <sz val="10"/>
      <name val="Times New Roman"/>
      <family val="1"/>
    </font>
    <font>
      <sz val="10"/>
      <name val="Geneva"/>
    </font>
    <font>
      <b/>
      <sz val="10"/>
      <name val="Geneva"/>
    </font>
    <font>
      <b/>
      <sz val="9"/>
      <name val="Geneva"/>
    </font>
    <font>
      <b/>
      <sz val="9"/>
      <color indexed="10"/>
      <name val="Geneva"/>
    </font>
    <font>
      <sz val="10"/>
      <color indexed="61"/>
      <name val="Geneva"/>
    </font>
    <font>
      <sz val="9"/>
      <color indexed="61"/>
      <name val="Geneva"/>
    </font>
    <font>
      <b/>
      <sz val="10"/>
      <color indexed="61"/>
      <name val="Geneva"/>
    </font>
    <font>
      <b/>
      <sz val="8"/>
      <name val="Arial"/>
      <family val="2"/>
    </font>
    <font>
      <sz val="10"/>
      <color indexed="12"/>
      <name val="Geneva"/>
    </font>
    <font>
      <sz val="9"/>
      <color indexed="12"/>
      <name val="Geneva"/>
    </font>
    <font>
      <b/>
      <sz val="10"/>
      <color indexed="12"/>
      <name val="Geneva"/>
    </font>
    <font>
      <sz val="8"/>
      <name val="Arial"/>
      <family val="2"/>
    </font>
    <font>
      <sz val="9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1" fontId="2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1"/>
    <xf numFmtId="0" fontId="5" fillId="0" borderId="0" xfId="1" applyFont="1"/>
    <xf numFmtId="1" fontId="5" fillId="0" borderId="0" xfId="1" applyNumberFormat="1" applyFont="1" applyAlignment="1">
      <alignment horizontal="center"/>
    </xf>
    <xf numFmtId="1" fontId="1" fillId="0" borderId="0" xfId="1" applyNumberFormat="1" applyAlignment="1">
      <alignment horizontal="center"/>
    </xf>
    <xf numFmtId="0" fontId="1" fillId="0" borderId="0" xfId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5" fillId="2" borderId="0" xfId="1" applyFont="1" applyFill="1"/>
    <xf numFmtId="1" fontId="5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9" fillId="0" borderId="0" xfId="0" applyNumberFormat="1" applyFont="1"/>
    <xf numFmtId="0" fontId="1" fillId="0" borderId="0" xfId="1" applyFont="1"/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1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1" applyFont="1" applyFill="1"/>
    <xf numFmtId="0" fontId="0" fillId="2" borderId="0" xfId="0" applyFill="1" applyAlignment="1">
      <alignment horizontal="center"/>
    </xf>
    <xf numFmtId="0" fontId="1" fillId="2" borderId="0" xfId="1" applyFill="1"/>
    <xf numFmtId="1" fontId="1" fillId="2" borderId="0" xfId="1" applyNumberFormat="1" applyFill="1" applyAlignment="1">
      <alignment horizontal="center"/>
    </xf>
    <xf numFmtId="0" fontId="1" fillId="2" borderId="0" xfId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2" fontId="1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4" fillId="0" borderId="0" xfId="0" applyFont="1"/>
  </cellXfs>
  <cellStyles count="2">
    <cellStyle name="Normal" xfId="0" builtinId="0"/>
    <cellStyle name="Normal_Vil6-is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eleotheque%20Dominique%20Genty\ARBORESCENCE-SITE\FRANCE\VILLARS\SAMPLES\VIL-STM2\VIL_STM2_DATA\Vil2-i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time"/>
      <sheetName val="18O-13C"/>
      <sheetName val="Vil2-time"/>
      <sheetName val="vil2-iso"/>
    </sheetNames>
    <sheetDataSet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15"/>
  <sheetViews>
    <sheetView tabSelected="1" workbookViewId="0">
      <selection activeCell="J38" sqref="J38"/>
    </sheetView>
  </sheetViews>
  <sheetFormatPr baseColWidth="10" defaultRowHeight="12.75"/>
  <cols>
    <col min="1" max="1" width="12.28515625" style="7" bestFit="1" customWidth="1"/>
    <col min="2" max="2" width="12.28515625" style="7" customWidth="1"/>
    <col min="3" max="3" width="12.85546875" style="7" bestFit="1" customWidth="1"/>
    <col min="4" max="4" width="6.5703125" style="7" customWidth="1"/>
    <col min="5" max="5" width="16" style="10" customWidth="1"/>
    <col min="6" max="6" width="7.7109375" style="10" customWidth="1"/>
    <col min="7" max="7" width="22.7109375" style="10" bestFit="1" customWidth="1"/>
    <col min="8" max="9" width="13" style="11" customWidth="1"/>
    <col min="10" max="10" width="13.42578125" style="7" bestFit="1" customWidth="1"/>
    <col min="11" max="11" width="13.28515625" style="7" bestFit="1" customWidth="1"/>
    <col min="12" max="12" width="11.42578125" style="48"/>
    <col min="14" max="15" width="11.42578125" style="7"/>
    <col min="16" max="16" width="12.7109375" customWidth="1"/>
    <col min="17" max="17" width="11.7109375" style="13" bestFit="1" customWidth="1"/>
    <col min="18" max="18" width="12.7109375" style="13" customWidth="1"/>
    <col min="19" max="19" width="10.85546875" style="13" customWidth="1"/>
    <col min="20" max="16384" width="11.42578125" style="7"/>
  </cols>
  <sheetData>
    <row r="1" spans="1:22" s="1" customFormat="1" ht="13.5" thickBot="1">
      <c r="A1" s="1" t="s">
        <v>0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3</v>
      </c>
      <c r="G1" s="4" t="s">
        <v>4</v>
      </c>
      <c r="H1" s="3" t="s">
        <v>5</v>
      </c>
      <c r="I1" s="3" t="s">
        <v>5</v>
      </c>
      <c r="J1" s="2" t="s">
        <v>6</v>
      </c>
      <c r="K1" s="1" t="s">
        <v>7</v>
      </c>
      <c r="L1" s="1" t="s">
        <v>8</v>
      </c>
      <c r="M1" s="1" t="s">
        <v>9</v>
      </c>
      <c r="P1" s="5" t="s">
        <v>10</v>
      </c>
      <c r="Q1" s="6" t="s">
        <v>11</v>
      </c>
      <c r="R1" s="5" t="s">
        <v>10</v>
      </c>
      <c r="S1" s="6" t="s">
        <v>12</v>
      </c>
      <c r="V1" s="1" t="s">
        <v>13</v>
      </c>
    </row>
    <row r="2" spans="1:22">
      <c r="B2" s="8" t="s">
        <v>14</v>
      </c>
      <c r="C2" s="7">
        <v>0.1</v>
      </c>
      <c r="E2" s="9">
        <v>14200</v>
      </c>
      <c r="F2" s="9">
        <v>14200</v>
      </c>
      <c r="G2" s="9">
        <v>900</v>
      </c>
      <c r="H2" s="10"/>
      <c r="I2" s="10">
        <f>-581.59*C2+12354</f>
        <v>12295.841</v>
      </c>
      <c r="J2" s="11"/>
      <c r="K2" s="12">
        <v>-3.9124530577017822</v>
      </c>
      <c r="L2" s="12">
        <v>-7.1627102473131865</v>
      </c>
      <c r="M2" s="7">
        <f>C2</f>
        <v>0.1</v>
      </c>
      <c r="P2" s="13">
        <v>0.1</v>
      </c>
      <c r="Q2" s="14">
        <v>-3.9124530577017822</v>
      </c>
      <c r="R2" s="13">
        <v>0.1</v>
      </c>
      <c r="S2" s="14">
        <v>-7.1627102473131865</v>
      </c>
      <c r="V2" s="7">
        <v>14200</v>
      </c>
    </row>
    <row r="3" spans="1:22">
      <c r="C3" s="7">
        <v>0.4</v>
      </c>
      <c r="H3" s="10"/>
      <c r="I3" s="10">
        <f>-581.59*C3+12354</f>
        <v>12121.364</v>
      </c>
      <c r="J3" s="11"/>
      <c r="K3" s="12">
        <v>-4.0813835999938846</v>
      </c>
      <c r="L3" s="12">
        <v>-8.5819423615862185</v>
      </c>
      <c r="M3" s="7">
        <f t="shared" ref="M3:M70" si="0">C3</f>
        <v>0.4</v>
      </c>
      <c r="P3" s="13">
        <v>0.4</v>
      </c>
      <c r="Q3" s="14">
        <v>-4.0813835999938846</v>
      </c>
      <c r="R3" s="13">
        <v>0.4</v>
      </c>
      <c r="S3" s="14">
        <v>-8.5819423615862185</v>
      </c>
      <c r="V3" s="7">
        <v>13432</v>
      </c>
    </row>
    <row r="4" spans="1:22">
      <c r="C4" s="7">
        <v>0.66</v>
      </c>
      <c r="D4" s="7">
        <v>0.05</v>
      </c>
      <c r="H4" s="10"/>
      <c r="I4" s="10">
        <f>-581.59*C4+12354</f>
        <v>11970.150600000001</v>
      </c>
      <c r="J4" s="11"/>
      <c r="K4" s="12">
        <v>-4.1050600099824894</v>
      </c>
      <c r="L4" s="12">
        <v>-8.6240840310565368</v>
      </c>
      <c r="M4" s="7">
        <f t="shared" si="0"/>
        <v>0.66</v>
      </c>
      <c r="P4" s="13">
        <v>0.66</v>
      </c>
      <c r="Q4" s="14">
        <v>-4.1050600099824894</v>
      </c>
      <c r="R4" s="13">
        <v>0.66</v>
      </c>
      <c r="S4" s="14">
        <v>-8.6240840310565368</v>
      </c>
      <c r="V4" s="7">
        <v>12766.4</v>
      </c>
    </row>
    <row r="5" spans="1:22" s="8" customFormat="1">
      <c r="B5" s="8" t="s">
        <v>15</v>
      </c>
      <c r="C5" s="8">
        <v>1.1000000000000001</v>
      </c>
      <c r="D5" s="8">
        <v>1.1000000000000001</v>
      </c>
      <c r="E5" s="9"/>
      <c r="F5" s="9"/>
      <c r="G5" s="9"/>
      <c r="H5" s="9">
        <v>11714</v>
      </c>
      <c r="I5" s="9">
        <v>11714</v>
      </c>
      <c r="J5" s="9">
        <v>353</v>
      </c>
      <c r="K5" s="12">
        <v>-3.8139572243015851</v>
      </c>
      <c r="L5" s="12">
        <v>-8.2523467548327538</v>
      </c>
      <c r="M5" s="8">
        <f t="shared" si="0"/>
        <v>1.1000000000000001</v>
      </c>
      <c r="P5" s="15">
        <v>1</v>
      </c>
      <c r="Q5" s="14">
        <v>-3.8139572243015851</v>
      </c>
      <c r="R5" s="15">
        <v>1</v>
      </c>
      <c r="S5" s="14">
        <v>-8.2523467548327538</v>
      </c>
      <c r="V5" s="8">
        <v>11896</v>
      </c>
    </row>
    <row r="6" spans="1:22">
      <c r="C6" s="7">
        <v>1.33</v>
      </c>
      <c r="H6" s="10"/>
      <c r="I6" s="10">
        <f>-581.59*C6+12354</f>
        <v>11580.4853</v>
      </c>
      <c r="J6" s="11"/>
      <c r="K6" s="12">
        <v>-4.1020251094899383</v>
      </c>
      <c r="L6" s="12">
        <v>-8.1991409143861205</v>
      </c>
      <c r="M6" s="7">
        <f t="shared" si="0"/>
        <v>1.33</v>
      </c>
      <c r="P6" s="13">
        <v>1.33</v>
      </c>
      <c r="Q6" s="14">
        <v>-4.1020251094899383</v>
      </c>
      <c r="R6" s="13">
        <v>1.33</v>
      </c>
      <c r="S6" s="14">
        <v>-8.1991409143861205</v>
      </c>
      <c r="V6" s="7">
        <v>11051.2</v>
      </c>
    </row>
    <row r="7" spans="1:22">
      <c r="C7" s="7">
        <v>1.66</v>
      </c>
      <c r="H7" s="10"/>
      <c r="I7" s="10">
        <f t="shared" ref="I7:I27" si="1">-581.59*C7+12354</f>
        <v>11388.560600000001</v>
      </c>
      <c r="J7" s="16"/>
      <c r="K7" s="12">
        <v>-4.4304719082988342</v>
      </c>
      <c r="L7" s="12">
        <v>-9.6855385310601214</v>
      </c>
      <c r="M7" s="7">
        <f t="shared" si="0"/>
        <v>1.66</v>
      </c>
      <c r="P7" s="13">
        <v>1.66</v>
      </c>
      <c r="Q7" s="14">
        <v>-4.4304719082988342</v>
      </c>
      <c r="R7" s="13">
        <v>1.66</v>
      </c>
      <c r="S7" s="14">
        <v>-9.6855385310601214</v>
      </c>
      <c r="V7" s="7">
        <v>10206.4</v>
      </c>
    </row>
    <row r="8" spans="1:22">
      <c r="C8" s="7">
        <v>2</v>
      </c>
      <c r="H8" s="10"/>
      <c r="I8" s="10">
        <f t="shared" si="1"/>
        <v>11190.82</v>
      </c>
      <c r="J8" s="11"/>
      <c r="K8" s="12">
        <v>-4.0913195751555786</v>
      </c>
      <c r="L8" s="12">
        <v>-8.8027086984517666</v>
      </c>
      <c r="M8" s="7">
        <f t="shared" si="0"/>
        <v>2</v>
      </c>
      <c r="P8" s="13">
        <v>2</v>
      </c>
      <c r="Q8" s="14">
        <v>-4.0913195751555786</v>
      </c>
      <c r="R8" s="13">
        <v>2</v>
      </c>
      <c r="S8" s="14">
        <v>-8.8027086984517666</v>
      </c>
      <c r="V8" s="7">
        <v>9336</v>
      </c>
    </row>
    <row r="9" spans="1:22" s="17" customFormat="1">
      <c r="B9" s="17" t="s">
        <v>16</v>
      </c>
      <c r="C9" s="17">
        <v>2.2000000000000002</v>
      </c>
      <c r="E9" s="18"/>
      <c r="F9" s="18"/>
      <c r="G9" s="18"/>
      <c r="H9" s="18"/>
      <c r="I9" s="10">
        <f t="shared" si="1"/>
        <v>11074.502</v>
      </c>
      <c r="J9" s="19"/>
      <c r="K9" s="20"/>
      <c r="L9" s="20"/>
      <c r="M9" s="17">
        <f t="shared" si="0"/>
        <v>2.2000000000000002</v>
      </c>
      <c r="P9" s="21"/>
      <c r="Q9" s="20"/>
      <c r="R9" s="21"/>
      <c r="S9" s="20"/>
    </row>
    <row r="10" spans="1:22">
      <c r="C10" s="7">
        <v>2.2999999999999998</v>
      </c>
      <c r="E10" s="10">
        <f>-211.81*C10+8350.7</f>
        <v>7863.5370000000012</v>
      </c>
      <c r="H10" s="10">
        <f t="shared" ref="H10:H27" si="2">-357.18*C10+10558</f>
        <v>9736.4860000000008</v>
      </c>
      <c r="I10" s="10">
        <f t="shared" si="1"/>
        <v>11016.343000000001</v>
      </c>
      <c r="J10" s="11"/>
      <c r="K10" s="12">
        <v>-4.0367983779062691</v>
      </c>
      <c r="L10" s="12">
        <v>-7.980850488490586</v>
      </c>
      <c r="M10" s="7">
        <f t="shared" si="0"/>
        <v>2.2999999999999998</v>
      </c>
      <c r="P10" s="13">
        <v>2.2999999999999998</v>
      </c>
      <c r="Q10" s="14">
        <v>-4.0367983779062691</v>
      </c>
      <c r="R10" s="13">
        <v>2.2999999999999998</v>
      </c>
      <c r="S10" s="14">
        <v>-7.980850488490586</v>
      </c>
      <c r="V10" s="7">
        <v>8568</v>
      </c>
    </row>
    <row r="11" spans="1:22">
      <c r="C11" s="7">
        <v>2.5</v>
      </c>
      <c r="E11" s="10">
        <f>-211.81*C11+8350.7</f>
        <v>7821.1750000000011</v>
      </c>
      <c r="H11" s="10">
        <f t="shared" si="2"/>
        <v>9665.0499999999993</v>
      </c>
      <c r="I11" s="10">
        <f t="shared" si="1"/>
        <v>10900.025</v>
      </c>
      <c r="J11" s="11"/>
      <c r="K11" s="12">
        <v>-4.0342581902965975</v>
      </c>
      <c r="L11" s="12">
        <v>-7.1314151697078989</v>
      </c>
      <c r="M11" s="7">
        <f t="shared" si="0"/>
        <v>2.5</v>
      </c>
      <c r="P11" s="13">
        <v>2.5</v>
      </c>
      <c r="Q11" s="14">
        <v>-4.0342581902965975</v>
      </c>
      <c r="R11" s="13">
        <v>2.5</v>
      </c>
      <c r="S11" s="14">
        <v>-7.1314151697078989</v>
      </c>
      <c r="V11" s="7">
        <v>8056</v>
      </c>
    </row>
    <row r="12" spans="1:22" s="22" customFormat="1">
      <c r="B12" s="8" t="s">
        <v>17</v>
      </c>
      <c r="C12" s="7">
        <v>2.6</v>
      </c>
      <c r="D12" s="7"/>
      <c r="E12" s="9">
        <v>7800</v>
      </c>
      <c r="F12" s="9">
        <v>7800</v>
      </c>
      <c r="G12" s="9">
        <v>400</v>
      </c>
      <c r="H12" s="10">
        <f t="shared" si="2"/>
        <v>9629.3320000000003</v>
      </c>
      <c r="I12" s="10">
        <f t="shared" si="1"/>
        <v>10841.866</v>
      </c>
      <c r="J12" s="23"/>
      <c r="K12" s="12">
        <v>-4.1177947974556659</v>
      </c>
      <c r="L12" s="12">
        <v>-7.5056146537324464</v>
      </c>
      <c r="M12" s="7">
        <f t="shared" si="0"/>
        <v>2.6</v>
      </c>
      <c r="P12" s="13">
        <v>2.8</v>
      </c>
      <c r="Q12" s="14">
        <v>-4.1177947974556659</v>
      </c>
      <c r="R12" s="13">
        <v>2.8</v>
      </c>
      <c r="S12" s="14">
        <v>-7.5056146537324464</v>
      </c>
      <c r="V12" s="22">
        <v>7800</v>
      </c>
    </row>
    <row r="13" spans="1:22" s="22" customFormat="1">
      <c r="C13" s="7">
        <v>3</v>
      </c>
      <c r="D13" s="7"/>
      <c r="E13" s="10">
        <f>-211.81*C13+8350.7</f>
        <v>7715.27</v>
      </c>
      <c r="F13" s="10"/>
      <c r="G13" s="10"/>
      <c r="H13" s="10">
        <f t="shared" si="2"/>
        <v>9486.4599999999991</v>
      </c>
      <c r="I13" s="10">
        <f t="shared" si="1"/>
        <v>10609.23</v>
      </c>
      <c r="J13" s="23"/>
      <c r="K13" s="12">
        <v>-4.6248618879743297</v>
      </c>
      <c r="L13" s="12">
        <v>-8.6343334896048347</v>
      </c>
      <c r="M13" s="7">
        <f t="shared" si="0"/>
        <v>3</v>
      </c>
      <c r="P13" s="13">
        <v>3</v>
      </c>
      <c r="Q13" s="14">
        <v>-4.6248618879743297</v>
      </c>
      <c r="R13" s="13">
        <v>3</v>
      </c>
      <c r="S13" s="14">
        <v>-8.6343334896048347</v>
      </c>
      <c r="V13" s="22">
        <v>7715.27</v>
      </c>
    </row>
    <row r="14" spans="1:22" s="22" customFormat="1">
      <c r="C14" s="7">
        <v>3.33</v>
      </c>
      <c r="D14" s="7"/>
      <c r="E14" s="10">
        <f t="shared" ref="E14:E58" si="3">-211.81*C14+8350.7</f>
        <v>7645.3727000000008</v>
      </c>
      <c r="F14" s="10"/>
      <c r="G14" s="10"/>
      <c r="H14" s="10">
        <f t="shared" si="2"/>
        <v>9368.5905999999995</v>
      </c>
      <c r="I14" s="10">
        <f t="shared" si="1"/>
        <v>10417.3053</v>
      </c>
      <c r="J14" s="23"/>
      <c r="K14" s="12">
        <v>-4.3987754521300531</v>
      </c>
      <c r="L14" s="12">
        <v>-8.4127795656072095</v>
      </c>
      <c r="M14" s="7">
        <f t="shared" si="0"/>
        <v>3.33</v>
      </c>
      <c r="P14" s="13">
        <v>3.33</v>
      </c>
      <c r="Q14" s="14">
        <v>-4.3987754521300531</v>
      </c>
      <c r="R14" s="13">
        <v>3.33</v>
      </c>
      <c r="S14" s="14">
        <v>-8.4127795656072095</v>
      </c>
      <c r="V14" s="22">
        <v>7645.3727000000008</v>
      </c>
    </row>
    <row r="15" spans="1:22">
      <c r="C15" s="7">
        <v>3.66</v>
      </c>
      <c r="E15" s="10">
        <f t="shared" si="3"/>
        <v>7575.4754000000012</v>
      </c>
      <c r="H15" s="10">
        <f t="shared" si="2"/>
        <v>9250.7212</v>
      </c>
      <c r="I15" s="10">
        <f t="shared" si="1"/>
        <v>10225.3806</v>
      </c>
      <c r="J15" s="11"/>
      <c r="K15" s="12">
        <v>-4.8104520562308011</v>
      </c>
      <c r="L15" s="12">
        <v>-8.5808750087986176</v>
      </c>
      <c r="M15" s="7">
        <f t="shared" si="0"/>
        <v>3.66</v>
      </c>
      <c r="P15" s="13">
        <v>3.66</v>
      </c>
      <c r="Q15" s="14">
        <v>-4.8104520562308011</v>
      </c>
      <c r="R15" s="13">
        <v>3.66</v>
      </c>
      <c r="S15" s="14">
        <v>-8.5808750087986176</v>
      </c>
      <c r="V15" s="7">
        <v>7575.4754000000012</v>
      </c>
    </row>
    <row r="16" spans="1:22">
      <c r="C16" s="7">
        <v>4</v>
      </c>
      <c r="E16" s="10">
        <f t="shared" si="3"/>
        <v>7503.4600000000009</v>
      </c>
      <c r="H16" s="10">
        <f t="shared" si="2"/>
        <v>9129.2800000000007</v>
      </c>
      <c r="I16" s="10">
        <f t="shared" si="1"/>
        <v>10027.64</v>
      </c>
      <c r="J16" s="11"/>
      <c r="K16" s="24">
        <v>-4.4354366798655791</v>
      </c>
      <c r="L16" s="24">
        <v>-8.6795038364295447</v>
      </c>
      <c r="M16" s="7">
        <f t="shared" si="0"/>
        <v>4</v>
      </c>
      <c r="P16" s="25">
        <v>4</v>
      </c>
      <c r="Q16" s="26">
        <v>-4.4354366798655791</v>
      </c>
      <c r="R16" s="25">
        <v>4</v>
      </c>
      <c r="S16" s="26">
        <v>-8.6795038364295447</v>
      </c>
      <c r="V16" s="7">
        <v>7503.46</v>
      </c>
    </row>
    <row r="17" spans="2:22">
      <c r="C17" s="7">
        <v>4.33</v>
      </c>
      <c r="E17" s="10">
        <f t="shared" si="3"/>
        <v>7433.5627000000004</v>
      </c>
      <c r="H17" s="10">
        <f t="shared" si="2"/>
        <v>9011.4105999999992</v>
      </c>
      <c r="I17" s="10">
        <f t="shared" si="1"/>
        <v>9835.7152999999998</v>
      </c>
      <c r="J17" s="11"/>
      <c r="K17" s="12">
        <v>-4.8698234698060201</v>
      </c>
      <c r="L17" s="12">
        <v>-9.2633623544705621</v>
      </c>
      <c r="M17" s="7">
        <f t="shared" si="0"/>
        <v>4.33</v>
      </c>
      <c r="P17" s="13">
        <v>4.33</v>
      </c>
      <c r="Q17" s="14">
        <v>-4.8698234698060201</v>
      </c>
      <c r="R17" s="13">
        <v>4.33</v>
      </c>
      <c r="S17" s="14">
        <v>-9.2633623544705621</v>
      </c>
      <c r="V17" s="7">
        <v>7433.5627000000004</v>
      </c>
    </row>
    <row r="18" spans="2:22" s="27" customFormat="1">
      <c r="C18" s="27">
        <v>4.66</v>
      </c>
      <c r="E18" s="10">
        <f t="shared" si="3"/>
        <v>7363.6654000000008</v>
      </c>
      <c r="F18" s="10"/>
      <c r="G18" s="10"/>
      <c r="H18" s="10">
        <f t="shared" si="2"/>
        <v>8893.5411999999997</v>
      </c>
      <c r="I18" s="10">
        <f t="shared" si="1"/>
        <v>9643.7906000000003</v>
      </c>
      <c r="J18" s="11"/>
      <c r="K18" s="24">
        <v>-4.9128921681427427</v>
      </c>
      <c r="L18" s="24">
        <v>-9.1680401050786564</v>
      </c>
      <c r="M18" s="7">
        <f t="shared" si="0"/>
        <v>4.66</v>
      </c>
      <c r="P18" s="25">
        <v>4.66</v>
      </c>
      <c r="Q18" s="26">
        <v>-4.9128921681427427</v>
      </c>
      <c r="R18" s="25">
        <v>4.66</v>
      </c>
      <c r="S18" s="26">
        <v>-9.1680401050786564</v>
      </c>
      <c r="V18" s="27">
        <v>7363.6654000000008</v>
      </c>
    </row>
    <row r="19" spans="2:22" s="27" customFormat="1">
      <c r="C19" s="27">
        <v>5</v>
      </c>
      <c r="E19" s="10">
        <f t="shared" si="3"/>
        <v>7291.6500000000005</v>
      </c>
      <c r="F19" s="10"/>
      <c r="G19" s="10"/>
      <c r="H19" s="10">
        <f t="shared" si="2"/>
        <v>8772.1</v>
      </c>
      <c r="I19" s="10">
        <f t="shared" si="1"/>
        <v>9446.0499999999993</v>
      </c>
      <c r="J19" s="11"/>
      <c r="K19" s="12">
        <v>-4.4740447169907913</v>
      </c>
      <c r="L19" s="12">
        <v>-8.5982660202780785</v>
      </c>
      <c r="M19" s="7">
        <f t="shared" si="0"/>
        <v>5</v>
      </c>
      <c r="P19" s="13">
        <v>5</v>
      </c>
      <c r="Q19" s="14">
        <v>-4.4740447169907913</v>
      </c>
      <c r="R19" s="13">
        <v>5</v>
      </c>
      <c r="S19" s="14">
        <v>-8.5982660202780785</v>
      </c>
      <c r="V19" s="27">
        <v>7291.65</v>
      </c>
    </row>
    <row r="20" spans="2:22" s="27" customFormat="1">
      <c r="C20" s="27">
        <v>5.33</v>
      </c>
      <c r="E20" s="10">
        <f t="shared" si="3"/>
        <v>7221.7527000000009</v>
      </c>
      <c r="F20" s="10"/>
      <c r="G20" s="10"/>
      <c r="H20" s="10">
        <f t="shared" si="2"/>
        <v>8654.230599999999</v>
      </c>
      <c r="I20" s="10">
        <f t="shared" si="1"/>
        <v>9254.1252999999997</v>
      </c>
      <c r="J20" s="11"/>
      <c r="K20" s="12">
        <v>-4.78668341280612</v>
      </c>
      <c r="L20" s="12">
        <v>-9.0003204418391896</v>
      </c>
      <c r="M20" s="7">
        <f t="shared" si="0"/>
        <v>5.33</v>
      </c>
      <c r="P20" s="13">
        <v>5.3</v>
      </c>
      <c r="Q20" s="14">
        <v>-4.78668341280612</v>
      </c>
      <c r="R20" s="13">
        <v>5.3</v>
      </c>
      <c r="S20" s="14">
        <v>-9.0003204418391896</v>
      </c>
      <c r="V20" s="27">
        <v>7221.7527000000009</v>
      </c>
    </row>
    <row r="21" spans="2:22">
      <c r="C21" s="27">
        <v>5.66</v>
      </c>
      <c r="D21" s="27"/>
      <c r="E21" s="10">
        <f t="shared" si="3"/>
        <v>7151.8554000000004</v>
      </c>
      <c r="H21" s="10">
        <f t="shared" si="2"/>
        <v>8536.3611999999994</v>
      </c>
      <c r="I21" s="10">
        <f t="shared" si="1"/>
        <v>9062.2006000000001</v>
      </c>
      <c r="J21" s="11"/>
      <c r="K21" s="28">
        <v>-4.468810252424098</v>
      </c>
      <c r="L21" s="28">
        <v>-8.7114717028364179</v>
      </c>
      <c r="M21" s="7">
        <f t="shared" si="0"/>
        <v>5.66</v>
      </c>
      <c r="P21" s="13">
        <v>5.66</v>
      </c>
      <c r="Q21" s="29">
        <v>-4.468810252424098</v>
      </c>
      <c r="R21" s="13">
        <v>5.66</v>
      </c>
      <c r="S21" s="29">
        <v>-8.7114717028364179</v>
      </c>
      <c r="V21" s="7">
        <v>7151.8554000000004</v>
      </c>
    </row>
    <row r="22" spans="2:22">
      <c r="C22" s="27">
        <v>6</v>
      </c>
      <c r="D22" s="27"/>
      <c r="E22" s="10">
        <f t="shared" si="3"/>
        <v>7079.84</v>
      </c>
      <c r="H22" s="10">
        <f t="shared" si="2"/>
        <v>8414.92</v>
      </c>
      <c r="I22" s="10">
        <f t="shared" si="1"/>
        <v>8864.4599999999991</v>
      </c>
      <c r="J22" s="11"/>
      <c r="K22" s="28">
        <v>-4.6947705695380133</v>
      </c>
      <c r="L22" s="28">
        <v>-8.9642291395970854</v>
      </c>
      <c r="M22" s="7">
        <f t="shared" si="0"/>
        <v>6</v>
      </c>
      <c r="P22" s="13">
        <v>6</v>
      </c>
      <c r="Q22" s="29">
        <v>-4.6947705695380133</v>
      </c>
      <c r="R22" s="13">
        <v>6</v>
      </c>
      <c r="S22" s="29">
        <v>-8.9642291395970854</v>
      </c>
      <c r="V22" s="7">
        <v>7079.84</v>
      </c>
    </row>
    <row r="23" spans="2:22">
      <c r="C23" s="7">
        <v>6.33</v>
      </c>
      <c r="E23" s="10">
        <f t="shared" si="3"/>
        <v>7009.9427000000005</v>
      </c>
      <c r="H23" s="10">
        <f t="shared" si="2"/>
        <v>8297.0506000000005</v>
      </c>
      <c r="I23" s="10">
        <f t="shared" si="1"/>
        <v>8672.5352999999996</v>
      </c>
      <c r="J23" s="11"/>
      <c r="K23" s="28">
        <v>-4.6101150917789395</v>
      </c>
      <c r="L23" s="28">
        <v>-8.9931265638197431</v>
      </c>
      <c r="M23" s="7">
        <f t="shared" si="0"/>
        <v>6.33</v>
      </c>
      <c r="P23" s="13">
        <v>6.33</v>
      </c>
      <c r="Q23" s="29">
        <v>-4.6101150917789395</v>
      </c>
      <c r="R23" s="13">
        <v>6.33</v>
      </c>
      <c r="S23" s="29">
        <v>-8.9931265638197431</v>
      </c>
      <c r="V23" s="7">
        <v>7009.9427000000005</v>
      </c>
    </row>
    <row r="24" spans="2:22">
      <c r="C24" s="7">
        <v>6.66</v>
      </c>
      <c r="E24" s="10">
        <f t="shared" si="3"/>
        <v>6940.0454000000009</v>
      </c>
      <c r="H24" s="10">
        <f t="shared" si="2"/>
        <v>8179.1812</v>
      </c>
      <c r="I24" s="10">
        <f t="shared" si="1"/>
        <v>8480.6106</v>
      </c>
      <c r="J24" s="11"/>
      <c r="K24" s="28">
        <v>-4.5017624682096615</v>
      </c>
      <c r="L24" s="28">
        <v>-8.8583256710392817</v>
      </c>
      <c r="M24" s="7">
        <f t="shared" si="0"/>
        <v>6.66</v>
      </c>
      <c r="P24" s="13">
        <v>6.66</v>
      </c>
      <c r="Q24" s="29">
        <v>-4.5017624682096615</v>
      </c>
      <c r="R24" s="13">
        <v>6.66</v>
      </c>
      <c r="S24" s="29">
        <v>-8.8583256710392817</v>
      </c>
      <c r="V24" s="7">
        <v>6940.0454000000009</v>
      </c>
    </row>
    <row r="25" spans="2:22">
      <c r="C25" s="7">
        <v>6.95</v>
      </c>
      <c r="E25" s="10">
        <f t="shared" si="3"/>
        <v>6878.6205000000009</v>
      </c>
      <c r="H25" s="10">
        <f t="shared" si="2"/>
        <v>8075.5990000000002</v>
      </c>
      <c r="I25" s="10">
        <f t="shared" si="1"/>
        <v>8311.9494999999988</v>
      </c>
      <c r="J25" s="11"/>
      <c r="K25" s="28">
        <v>-4.5130543346744041</v>
      </c>
      <c r="L25" s="28">
        <v>-9.1319052186637855</v>
      </c>
      <c r="M25" s="7">
        <f t="shared" si="0"/>
        <v>6.95</v>
      </c>
      <c r="P25" s="13">
        <v>7</v>
      </c>
      <c r="Q25" s="29">
        <v>-4.5130543346744041</v>
      </c>
      <c r="R25" s="13">
        <v>7</v>
      </c>
      <c r="S25" s="29">
        <v>-9.1319052186637855</v>
      </c>
      <c r="V25" s="7">
        <v>6878.6205000000009</v>
      </c>
    </row>
    <row r="26" spans="2:22">
      <c r="C26" s="7">
        <v>7.33</v>
      </c>
      <c r="E26" s="10">
        <f t="shared" si="3"/>
        <v>6798.132700000001</v>
      </c>
      <c r="H26" s="10">
        <f t="shared" si="2"/>
        <v>7939.8706000000002</v>
      </c>
      <c r="I26" s="10">
        <f t="shared" si="1"/>
        <v>8090.9452999999994</v>
      </c>
      <c r="J26" s="11"/>
      <c r="K26" s="28">
        <v>-4.5612295520987605</v>
      </c>
      <c r="L26" s="28">
        <v>-9.0568443846850819</v>
      </c>
      <c r="M26" s="7">
        <f t="shared" si="0"/>
        <v>7.33</v>
      </c>
      <c r="P26" s="13">
        <v>7.33</v>
      </c>
      <c r="Q26" s="29">
        <v>-4.5612295520987605</v>
      </c>
      <c r="R26" s="13">
        <v>7.33</v>
      </c>
      <c r="S26" s="29">
        <v>-9.0568443846850819</v>
      </c>
      <c r="V26" s="7">
        <v>6798.132700000001</v>
      </c>
    </row>
    <row r="27" spans="2:22">
      <c r="C27" s="7">
        <v>7.66</v>
      </c>
      <c r="E27" s="10">
        <f t="shared" si="3"/>
        <v>6728.2354000000005</v>
      </c>
      <c r="H27" s="10">
        <f t="shared" si="2"/>
        <v>7822.0011999999997</v>
      </c>
      <c r="I27" s="10">
        <f t="shared" si="1"/>
        <v>7899.0205999999998</v>
      </c>
      <c r="J27" s="11"/>
      <c r="K27" s="28">
        <v>-4.7436623827605739</v>
      </c>
      <c r="L27" s="28">
        <v>-9.4969365384293614</v>
      </c>
      <c r="M27" s="7">
        <f t="shared" si="0"/>
        <v>7.66</v>
      </c>
      <c r="P27" s="13">
        <v>7.66</v>
      </c>
      <c r="Q27" s="29">
        <v>-4.7436623827605739</v>
      </c>
      <c r="R27" s="13">
        <v>7.66</v>
      </c>
      <c r="S27" s="29">
        <v>-9.4969365384293614</v>
      </c>
      <c r="V27" s="7">
        <v>6728.2354000000005</v>
      </c>
    </row>
    <row r="28" spans="2:22" s="8" customFormat="1">
      <c r="B28" s="8" t="s">
        <v>18</v>
      </c>
      <c r="C28" s="8">
        <v>8</v>
      </c>
      <c r="D28" s="8">
        <v>1</v>
      </c>
      <c r="E28" s="10">
        <f t="shared" si="3"/>
        <v>6656.2200000000012</v>
      </c>
      <c r="F28" s="10"/>
      <c r="G28" s="9"/>
      <c r="H28" s="30">
        <v>7701</v>
      </c>
      <c r="I28" s="30">
        <v>7701</v>
      </c>
      <c r="J28" s="30">
        <v>269</v>
      </c>
      <c r="K28" s="28">
        <v>-4.7122070221871608</v>
      </c>
      <c r="L28" s="28">
        <v>-9.1778326497032623</v>
      </c>
      <c r="M28" s="8">
        <f t="shared" si="0"/>
        <v>8</v>
      </c>
      <c r="P28" s="15">
        <v>8</v>
      </c>
      <c r="Q28" s="29">
        <v>-4.7122070221871608</v>
      </c>
      <c r="R28" s="15">
        <v>8</v>
      </c>
      <c r="S28" s="29">
        <v>-9.1778326497032623</v>
      </c>
      <c r="V28" s="8">
        <v>6656.22</v>
      </c>
    </row>
    <row r="29" spans="2:22">
      <c r="C29" s="7">
        <v>8.33</v>
      </c>
      <c r="E29" s="10">
        <f t="shared" si="3"/>
        <v>6586.3227000000006</v>
      </c>
      <c r="H29" s="10">
        <f>-357.18*C29+10558</f>
        <v>7582.6905999999999</v>
      </c>
      <c r="I29" s="10">
        <v>7582.6905999999999</v>
      </c>
      <c r="J29" s="11"/>
      <c r="K29" s="28">
        <v>-4.6726189141915331</v>
      </c>
      <c r="L29" s="28">
        <v>-9.2946904602413589</v>
      </c>
      <c r="M29" s="7">
        <f t="shared" si="0"/>
        <v>8.33</v>
      </c>
      <c r="P29" s="13">
        <v>8.33</v>
      </c>
      <c r="Q29" s="29">
        <v>-4.6726189141915331</v>
      </c>
      <c r="R29" s="13">
        <v>8.33</v>
      </c>
      <c r="S29" s="29">
        <v>-9.2946904602413589</v>
      </c>
      <c r="V29" s="7">
        <v>6586.3227000000006</v>
      </c>
    </row>
    <row r="30" spans="2:22">
      <c r="C30" s="7">
        <v>8.66</v>
      </c>
      <c r="E30" s="10">
        <f t="shared" si="3"/>
        <v>6516.425400000001</v>
      </c>
      <c r="H30" s="10">
        <f t="shared" ref="H30:H53" si="4">-357.18*C30+10558</f>
        <v>7464.8212000000003</v>
      </c>
      <c r="I30" s="10">
        <v>7464.8212000000003</v>
      </c>
      <c r="J30" s="16"/>
      <c r="K30" s="28">
        <v>-4.578752002098442</v>
      </c>
      <c r="L30" s="28">
        <v>-9.0126711238641395</v>
      </c>
      <c r="M30" s="7">
        <f t="shared" si="0"/>
        <v>8.66</v>
      </c>
      <c r="P30" s="13">
        <v>8.66</v>
      </c>
      <c r="Q30" s="29">
        <v>-4.578752002098442</v>
      </c>
      <c r="R30" s="13">
        <v>8.66</v>
      </c>
      <c r="S30" s="29">
        <v>-9.0126711238641395</v>
      </c>
      <c r="V30" s="7">
        <v>6516.425400000001</v>
      </c>
    </row>
    <row r="31" spans="2:22">
      <c r="C31" s="7">
        <v>9</v>
      </c>
      <c r="E31" s="10">
        <f t="shared" si="3"/>
        <v>6444.4100000000008</v>
      </c>
      <c r="H31" s="10">
        <f t="shared" si="4"/>
        <v>7343.38</v>
      </c>
      <c r="I31" s="10">
        <v>7343.38</v>
      </c>
      <c r="J31" s="11"/>
      <c r="K31" s="28">
        <v>-4.3124973170999228</v>
      </c>
      <c r="L31" s="28">
        <v>-8.5112201212825269</v>
      </c>
      <c r="M31" s="7">
        <f t="shared" si="0"/>
        <v>9</v>
      </c>
      <c r="P31" s="13">
        <v>9</v>
      </c>
      <c r="Q31" s="29">
        <v>-4.3124973170999228</v>
      </c>
      <c r="R31" s="13">
        <v>9</v>
      </c>
      <c r="S31" s="29">
        <v>-8.5112201212825269</v>
      </c>
      <c r="V31" s="7">
        <v>6444.41</v>
      </c>
    </row>
    <row r="32" spans="2:22">
      <c r="C32" s="7">
        <v>9.33</v>
      </c>
      <c r="E32" s="10">
        <f t="shared" si="3"/>
        <v>6374.5127000000011</v>
      </c>
      <c r="H32" s="10">
        <f t="shared" si="4"/>
        <v>7225.5105999999996</v>
      </c>
      <c r="I32" s="10">
        <v>7225.5105999999996</v>
      </c>
      <c r="J32" s="16"/>
      <c r="K32" s="28">
        <v>-4.6548009537438624</v>
      </c>
      <c r="L32" s="28">
        <v>-9.0792966717198027</v>
      </c>
      <c r="M32" s="7">
        <f t="shared" si="0"/>
        <v>9.33</v>
      </c>
      <c r="P32" s="13">
        <v>9.33</v>
      </c>
      <c r="Q32" s="29">
        <v>-4.6548009537438624</v>
      </c>
      <c r="R32" s="13">
        <v>9.33</v>
      </c>
      <c r="S32" s="29">
        <v>-9.0792966717198027</v>
      </c>
      <c r="V32" s="7">
        <v>6374.5127000000011</v>
      </c>
    </row>
    <row r="33" spans="3:22">
      <c r="C33" s="7">
        <v>9.66</v>
      </c>
      <c r="E33" s="10">
        <f t="shared" si="3"/>
        <v>6304.6154000000006</v>
      </c>
      <c r="H33" s="10">
        <f t="shared" si="4"/>
        <v>7107.6412</v>
      </c>
      <c r="I33" s="10">
        <v>7107.6412</v>
      </c>
      <c r="J33" s="11"/>
      <c r="K33" s="28">
        <v>-4.2231831213315569</v>
      </c>
      <c r="L33" s="28">
        <v>-7.9027754029976176</v>
      </c>
      <c r="M33" s="7">
        <f t="shared" si="0"/>
        <v>9.66</v>
      </c>
      <c r="P33" s="13">
        <v>9.66</v>
      </c>
      <c r="Q33" s="29">
        <v>-4.2231831213315569</v>
      </c>
      <c r="R33" s="13">
        <v>9.66</v>
      </c>
      <c r="S33" s="29">
        <v>-7.9027754029976176</v>
      </c>
      <c r="V33" s="7">
        <v>6304.6154000000006</v>
      </c>
    </row>
    <row r="34" spans="3:22">
      <c r="C34" s="7">
        <v>10</v>
      </c>
      <c r="E34" s="10">
        <f t="shared" si="3"/>
        <v>6232.6</v>
      </c>
      <c r="H34" s="10">
        <f t="shared" si="4"/>
        <v>6986.2</v>
      </c>
      <c r="I34" s="10">
        <v>6986.2</v>
      </c>
      <c r="J34" s="11"/>
      <c r="K34" s="28">
        <v>-3.9122620634961578</v>
      </c>
      <c r="L34" s="28">
        <v>-7.8313797773722644</v>
      </c>
      <c r="M34" s="7">
        <f t="shared" si="0"/>
        <v>10</v>
      </c>
      <c r="P34" s="13">
        <v>10</v>
      </c>
      <c r="Q34" s="29">
        <v>-3.9122620634961578</v>
      </c>
      <c r="R34" s="13">
        <v>10</v>
      </c>
      <c r="S34" s="29">
        <v>-7.8313797773722644</v>
      </c>
      <c r="V34" s="7">
        <v>6232.6</v>
      </c>
    </row>
    <row r="35" spans="3:22">
      <c r="C35" s="7">
        <v>10.33</v>
      </c>
      <c r="E35" s="10">
        <f t="shared" si="3"/>
        <v>6162.7027000000007</v>
      </c>
      <c r="H35" s="10">
        <f t="shared" si="4"/>
        <v>6868.3305999999993</v>
      </c>
      <c r="I35" s="10">
        <v>6868.3305999999993</v>
      </c>
      <c r="J35" s="11"/>
      <c r="K35" s="28">
        <v>-4.2263266560685624</v>
      </c>
      <c r="L35" s="28">
        <v>-8.7005235983878393</v>
      </c>
      <c r="M35" s="7">
        <f t="shared" si="0"/>
        <v>10.33</v>
      </c>
      <c r="P35" s="13">
        <v>10.33</v>
      </c>
      <c r="Q35" s="29">
        <v>-4.2263266560685624</v>
      </c>
      <c r="R35" s="13">
        <v>10.33</v>
      </c>
      <c r="S35" s="29">
        <v>-8.7005235983878393</v>
      </c>
      <c r="V35" s="7">
        <v>6162.7027000000007</v>
      </c>
    </row>
    <row r="36" spans="3:22">
      <c r="C36" s="7">
        <v>10.66</v>
      </c>
      <c r="E36" s="10">
        <f t="shared" si="3"/>
        <v>6092.8054000000011</v>
      </c>
      <c r="H36" s="10">
        <f t="shared" si="4"/>
        <v>6750.4611999999997</v>
      </c>
      <c r="I36" s="10">
        <v>6750.4611999999997</v>
      </c>
      <c r="J36" s="11"/>
      <c r="K36" s="28">
        <v>-4.2491345526354509</v>
      </c>
      <c r="L36" s="28">
        <v>-8.3904994401334374</v>
      </c>
      <c r="M36" s="7">
        <f t="shared" si="0"/>
        <v>10.66</v>
      </c>
      <c r="P36" s="13">
        <v>10.66</v>
      </c>
      <c r="Q36" s="29">
        <v>-4.2491345526354509</v>
      </c>
      <c r="R36" s="13">
        <v>10.66</v>
      </c>
      <c r="S36" s="29">
        <v>-8.3904994401334374</v>
      </c>
      <c r="V36" s="7">
        <v>6092.8054000000011</v>
      </c>
    </row>
    <row r="37" spans="3:22">
      <c r="C37" s="7">
        <v>11</v>
      </c>
      <c r="E37" s="10">
        <f t="shared" si="3"/>
        <v>6020.7900000000009</v>
      </c>
      <c r="H37" s="10">
        <f t="shared" si="4"/>
        <v>6629.02</v>
      </c>
      <c r="I37" s="10">
        <v>6629.02</v>
      </c>
      <c r="J37" s="11"/>
      <c r="K37" s="28">
        <v>-4.2055825229957176</v>
      </c>
      <c r="L37" s="28">
        <v>-9.0302862398000521</v>
      </c>
      <c r="M37" s="7">
        <f t="shared" si="0"/>
        <v>11</v>
      </c>
      <c r="P37" s="13">
        <v>11</v>
      </c>
      <c r="Q37" s="29">
        <v>-4.2055825229957176</v>
      </c>
      <c r="R37" s="13">
        <v>11</v>
      </c>
      <c r="S37" s="29">
        <v>-9.0302862398000521</v>
      </c>
      <c r="V37" s="7">
        <v>6020.79</v>
      </c>
    </row>
    <row r="38" spans="3:22">
      <c r="C38" s="7">
        <v>11.33</v>
      </c>
      <c r="E38" s="10">
        <f t="shared" si="3"/>
        <v>5950.8927000000003</v>
      </c>
      <c r="G38" s="9"/>
      <c r="H38" s="10">
        <f t="shared" si="4"/>
        <v>6511.1505999999999</v>
      </c>
      <c r="I38" s="10">
        <v>6511.1505999999999</v>
      </c>
      <c r="J38" s="16"/>
      <c r="K38" s="28">
        <v>-4.4901616459914964</v>
      </c>
      <c r="L38" s="28">
        <v>-9.3471279367632754</v>
      </c>
      <c r="M38" s="7">
        <f t="shared" si="0"/>
        <v>11.33</v>
      </c>
      <c r="P38" s="13">
        <v>11.33</v>
      </c>
      <c r="Q38" s="29">
        <v>-4.4901616459914964</v>
      </c>
      <c r="R38" s="13">
        <v>11.33</v>
      </c>
      <c r="S38" s="29">
        <v>-9.3471279367632754</v>
      </c>
      <c r="V38" s="7">
        <v>5950.8927000000003</v>
      </c>
    </row>
    <row r="39" spans="3:22">
      <c r="C39" s="7">
        <v>11.66</v>
      </c>
      <c r="E39" s="10">
        <f t="shared" si="3"/>
        <v>5880.9954000000007</v>
      </c>
      <c r="H39" s="10">
        <f t="shared" si="4"/>
        <v>6393.2811999999994</v>
      </c>
      <c r="I39" s="10">
        <v>6393.2811999999994</v>
      </c>
      <c r="J39" s="11"/>
      <c r="K39" s="31">
        <v>-4.1157602958560595</v>
      </c>
      <c r="L39" s="31">
        <v>-8.196058542710098</v>
      </c>
      <c r="M39" s="7">
        <f t="shared" si="0"/>
        <v>11.66</v>
      </c>
      <c r="P39" s="32">
        <v>11.66</v>
      </c>
      <c r="Q39" s="33">
        <v>-4.1157602958560595</v>
      </c>
      <c r="R39" s="32">
        <v>11.66</v>
      </c>
      <c r="S39" s="33">
        <v>-8.196058542710098</v>
      </c>
      <c r="V39" s="7">
        <v>5880.9954000000007</v>
      </c>
    </row>
    <row r="40" spans="3:22">
      <c r="C40" s="7">
        <v>12</v>
      </c>
      <c r="E40" s="10">
        <f t="shared" si="3"/>
        <v>5808.9800000000005</v>
      </c>
      <c r="H40" s="10">
        <f t="shared" si="4"/>
        <v>6271.84</v>
      </c>
      <c r="I40" s="10">
        <v>6271.84</v>
      </c>
      <c r="J40" s="11"/>
      <c r="K40" s="28">
        <v>-4.6797448373495456</v>
      </c>
      <c r="L40" s="28">
        <v>-8.3313181575038282</v>
      </c>
      <c r="M40" s="7">
        <f t="shared" si="0"/>
        <v>12</v>
      </c>
      <c r="P40" s="34">
        <v>12</v>
      </c>
      <c r="Q40" s="29">
        <v>-4.6797448373495456</v>
      </c>
      <c r="R40" s="34">
        <v>12</v>
      </c>
      <c r="S40" s="29">
        <v>-8.3313181575038282</v>
      </c>
      <c r="V40" s="7">
        <v>5808.98</v>
      </c>
    </row>
    <row r="41" spans="3:22">
      <c r="C41" s="7">
        <v>12.33</v>
      </c>
      <c r="E41" s="10">
        <f t="shared" si="3"/>
        <v>5739.0827000000008</v>
      </c>
      <c r="H41" s="10">
        <f t="shared" si="4"/>
        <v>6153.9705999999996</v>
      </c>
      <c r="I41" s="10">
        <v>6153.9705999999996</v>
      </c>
      <c r="J41" s="16"/>
      <c r="K41" s="28">
        <v>-4.6876633215517298</v>
      </c>
      <c r="L41" s="28">
        <v>-9.4652889711900752</v>
      </c>
      <c r="M41" s="7">
        <f t="shared" si="0"/>
        <v>12.33</v>
      </c>
      <c r="P41" s="13">
        <v>12.33</v>
      </c>
      <c r="Q41" s="29">
        <v>-4.6876633215517298</v>
      </c>
      <c r="R41" s="13">
        <v>12.33</v>
      </c>
      <c r="S41" s="29">
        <v>-9.4652889711900752</v>
      </c>
      <c r="V41" s="7">
        <v>5739.0827000000008</v>
      </c>
    </row>
    <row r="42" spans="3:22">
      <c r="C42" s="7">
        <v>12.66</v>
      </c>
      <c r="E42" s="10">
        <f t="shared" si="3"/>
        <v>5669.1854000000003</v>
      </c>
      <c r="H42" s="10">
        <f t="shared" si="4"/>
        <v>6036.1012000000001</v>
      </c>
      <c r="I42" s="10">
        <v>6036.1012000000001</v>
      </c>
      <c r="J42" s="11"/>
      <c r="K42" s="28">
        <v>-4.752942975825154</v>
      </c>
      <c r="L42" s="28">
        <v>-9.5216175946739536</v>
      </c>
      <c r="M42" s="7">
        <f t="shared" si="0"/>
        <v>12.66</v>
      </c>
      <c r="P42" s="13">
        <v>12.66</v>
      </c>
      <c r="Q42" s="29">
        <v>-4.752942975825154</v>
      </c>
      <c r="R42" s="13">
        <v>12.66</v>
      </c>
      <c r="S42" s="29">
        <v>-9.5216175946739536</v>
      </c>
      <c r="V42" s="7">
        <v>5669.1854000000003</v>
      </c>
    </row>
    <row r="43" spans="3:22">
      <c r="C43" s="7">
        <v>13</v>
      </c>
      <c r="E43" s="10">
        <f t="shared" si="3"/>
        <v>5597.17</v>
      </c>
      <c r="H43" s="10">
        <f t="shared" si="4"/>
        <v>5914.66</v>
      </c>
      <c r="I43" s="10">
        <v>5914.66</v>
      </c>
      <c r="J43" s="11"/>
      <c r="K43" s="28">
        <v>-4.5210663737315331</v>
      </c>
      <c r="L43" s="28">
        <v>-9.4674761272334802</v>
      </c>
      <c r="M43" s="7">
        <f t="shared" si="0"/>
        <v>13</v>
      </c>
      <c r="P43" s="13">
        <v>13</v>
      </c>
      <c r="Q43" s="29">
        <v>-4.5210663737315331</v>
      </c>
      <c r="R43" s="13">
        <v>13</v>
      </c>
      <c r="S43" s="29">
        <v>-9.4674761272334802</v>
      </c>
      <c r="V43" s="7">
        <v>5597.17</v>
      </c>
    </row>
    <row r="44" spans="3:22">
      <c r="C44" s="7">
        <v>13.33</v>
      </c>
      <c r="E44" s="10">
        <f t="shared" si="3"/>
        <v>5527.2727000000014</v>
      </c>
      <c r="H44" s="10">
        <f t="shared" si="4"/>
        <v>5796.7906000000003</v>
      </c>
      <c r="I44" s="10">
        <v>5796.7906000000003</v>
      </c>
      <c r="J44" s="11"/>
      <c r="K44" s="28">
        <v>-4.6488727148967079</v>
      </c>
      <c r="L44" s="28">
        <v>-9.5398150209821964</v>
      </c>
      <c r="M44" s="7">
        <f t="shared" si="0"/>
        <v>13.33</v>
      </c>
      <c r="P44" s="13">
        <v>13.33</v>
      </c>
      <c r="Q44" s="29">
        <v>-4.6488727148967079</v>
      </c>
      <c r="R44" s="13">
        <v>13.33</v>
      </c>
      <c r="S44" s="29">
        <v>-9.5398150209821964</v>
      </c>
      <c r="V44" s="7">
        <v>5527.2727000000014</v>
      </c>
    </row>
    <row r="45" spans="3:22">
      <c r="C45" s="7">
        <v>13.66</v>
      </c>
      <c r="E45" s="10">
        <f t="shared" si="3"/>
        <v>5457.3754000000008</v>
      </c>
      <c r="H45" s="10">
        <f t="shared" si="4"/>
        <v>5678.9211999999998</v>
      </c>
      <c r="I45" s="10">
        <v>5678.9211999999998</v>
      </c>
      <c r="J45" s="11"/>
      <c r="K45" s="28">
        <v>-4.2474484192319393</v>
      </c>
      <c r="L45" s="28">
        <v>-9.4841382539248276</v>
      </c>
      <c r="M45" s="7">
        <f t="shared" si="0"/>
        <v>13.66</v>
      </c>
      <c r="P45" s="13">
        <v>13.66</v>
      </c>
      <c r="Q45" s="29">
        <v>-4.2474484192319393</v>
      </c>
      <c r="R45" s="13">
        <v>13.66</v>
      </c>
      <c r="S45" s="29">
        <v>-9.4841382539248276</v>
      </c>
      <c r="V45" s="7">
        <v>5457.3754000000008</v>
      </c>
    </row>
    <row r="46" spans="3:22">
      <c r="C46" s="7">
        <v>14</v>
      </c>
      <c r="E46" s="10">
        <f t="shared" si="3"/>
        <v>5385.3600000000006</v>
      </c>
      <c r="H46" s="10">
        <f t="shared" si="4"/>
        <v>5557.48</v>
      </c>
      <c r="I46" s="10">
        <v>5557.48</v>
      </c>
      <c r="J46" s="11"/>
      <c r="K46" s="28">
        <v>-4.4976107930626137</v>
      </c>
      <c r="L46" s="28">
        <v>-9.6010470400728192</v>
      </c>
      <c r="M46" s="7">
        <f t="shared" si="0"/>
        <v>14</v>
      </c>
      <c r="P46" s="13">
        <v>14</v>
      </c>
      <c r="Q46" s="29">
        <v>-4.4976107930626137</v>
      </c>
      <c r="R46" s="13">
        <v>14</v>
      </c>
      <c r="S46" s="29">
        <v>-9.6010470400728192</v>
      </c>
      <c r="V46" s="7">
        <v>5385.36</v>
      </c>
    </row>
    <row r="47" spans="3:22">
      <c r="C47" s="7">
        <v>14.33</v>
      </c>
      <c r="E47" s="10">
        <f t="shared" si="3"/>
        <v>5315.4627</v>
      </c>
      <c r="G47" s="9"/>
      <c r="H47" s="10">
        <f t="shared" si="4"/>
        <v>5439.6106</v>
      </c>
      <c r="I47" s="10">
        <v>5439.6106</v>
      </c>
      <c r="J47" s="16"/>
      <c r="K47" s="28">
        <v>-4.5813035990156754</v>
      </c>
      <c r="L47" s="28">
        <v>-9.9663285056862616</v>
      </c>
      <c r="M47" s="7">
        <f t="shared" si="0"/>
        <v>14.33</v>
      </c>
      <c r="P47" s="13">
        <v>14.33</v>
      </c>
      <c r="Q47" s="29">
        <v>-4.5813035990156754</v>
      </c>
      <c r="R47" s="13">
        <v>14.33</v>
      </c>
      <c r="S47" s="29">
        <v>-9.9663285056862616</v>
      </c>
      <c r="V47" s="7">
        <v>5315.4627</v>
      </c>
    </row>
    <row r="48" spans="3:22">
      <c r="C48" s="7">
        <v>14.66</v>
      </c>
      <c r="E48" s="10">
        <f t="shared" si="3"/>
        <v>5245.5654000000013</v>
      </c>
      <c r="H48" s="10">
        <f t="shared" si="4"/>
        <v>5321.7411999999995</v>
      </c>
      <c r="I48" s="10">
        <v>5321.7411999999995</v>
      </c>
      <c r="J48" s="11"/>
      <c r="K48" s="28">
        <v>-4.5290343609573727</v>
      </c>
      <c r="L48" s="28">
        <v>-9.9370569016641443</v>
      </c>
      <c r="M48" s="7">
        <f t="shared" si="0"/>
        <v>14.66</v>
      </c>
      <c r="P48" s="13">
        <v>14.66</v>
      </c>
      <c r="Q48" s="29">
        <v>-4.5290343609573727</v>
      </c>
      <c r="R48" s="13">
        <v>14.66</v>
      </c>
      <c r="S48" s="29">
        <v>-9.9370569016641443</v>
      </c>
      <c r="V48" s="7">
        <v>5245.5654000000013</v>
      </c>
    </row>
    <row r="49" spans="2:22">
      <c r="C49" s="7">
        <v>15</v>
      </c>
      <c r="E49" s="10">
        <f t="shared" si="3"/>
        <v>5173.5500000000011</v>
      </c>
      <c r="H49" s="10">
        <f t="shared" si="4"/>
        <v>5200.3</v>
      </c>
      <c r="I49" s="10">
        <v>5200.3</v>
      </c>
      <c r="J49" s="11"/>
      <c r="K49" s="28">
        <v>-4.616440179785795</v>
      </c>
      <c r="L49" s="28">
        <v>-10.007240125486904</v>
      </c>
      <c r="M49" s="7">
        <f t="shared" si="0"/>
        <v>15</v>
      </c>
      <c r="P49" s="13">
        <v>15</v>
      </c>
      <c r="Q49" s="29">
        <v>-4.616440179785795</v>
      </c>
      <c r="R49" s="13">
        <v>15</v>
      </c>
      <c r="S49" s="29">
        <v>-10.007240125486904</v>
      </c>
      <c r="V49" s="7">
        <v>5173.55</v>
      </c>
    </row>
    <row r="50" spans="2:22">
      <c r="C50" s="7">
        <v>15.33</v>
      </c>
      <c r="E50" s="10">
        <f t="shared" si="3"/>
        <v>5103.6527000000006</v>
      </c>
      <c r="H50" s="10">
        <f t="shared" si="4"/>
        <v>5082.4305999999997</v>
      </c>
      <c r="I50" s="10">
        <v>5082.4305999999997</v>
      </c>
      <c r="J50" s="11"/>
      <c r="K50" s="28">
        <v>-4.2946194187797069</v>
      </c>
      <c r="L50" s="28">
        <v>-10.011240518792517</v>
      </c>
      <c r="M50" s="7">
        <f t="shared" si="0"/>
        <v>15.33</v>
      </c>
      <c r="P50" s="13">
        <v>15.33</v>
      </c>
      <c r="Q50" s="29">
        <v>-4.2946194187797069</v>
      </c>
      <c r="R50" s="13">
        <v>15.33</v>
      </c>
      <c r="S50" s="29">
        <v>-10.011240518792517</v>
      </c>
      <c r="V50" s="7">
        <v>5103.6527000000006</v>
      </c>
    </row>
    <row r="51" spans="2:22">
      <c r="C51" s="7">
        <v>15.66</v>
      </c>
      <c r="E51" s="10">
        <f t="shared" si="3"/>
        <v>5033.7554</v>
      </c>
      <c r="H51" s="10">
        <f t="shared" si="4"/>
        <v>4964.5612000000001</v>
      </c>
      <c r="I51" s="10">
        <v>4964.5612000000001</v>
      </c>
      <c r="J51" s="11"/>
      <c r="K51" s="28">
        <v>-4.7547662520494249</v>
      </c>
      <c r="L51" s="28">
        <v>-9.8982069780205855</v>
      </c>
      <c r="M51" s="7">
        <f t="shared" si="0"/>
        <v>15.66</v>
      </c>
      <c r="P51" s="13">
        <v>15.66</v>
      </c>
      <c r="Q51" s="29">
        <v>-4.7547662520494249</v>
      </c>
      <c r="R51" s="13">
        <v>15.66</v>
      </c>
      <c r="S51" s="29">
        <v>-9.8982069780205855</v>
      </c>
      <c r="V51" s="7">
        <v>5033.7554</v>
      </c>
    </row>
    <row r="52" spans="2:22">
      <c r="C52" s="7">
        <v>16</v>
      </c>
      <c r="E52" s="10">
        <f t="shared" si="3"/>
        <v>4961.7400000000007</v>
      </c>
      <c r="H52" s="10">
        <f t="shared" si="4"/>
        <v>4843.12</v>
      </c>
      <c r="I52" s="10">
        <v>4843.12</v>
      </c>
      <c r="J52" s="11"/>
      <c r="K52" s="28">
        <v>-4.3537378913001659</v>
      </c>
      <c r="L52" s="28">
        <v>-9.627807451698148</v>
      </c>
      <c r="M52" s="7">
        <f t="shared" si="0"/>
        <v>16</v>
      </c>
      <c r="P52" s="13">
        <v>16</v>
      </c>
      <c r="Q52" s="29">
        <v>-4.3537378913001659</v>
      </c>
      <c r="R52" s="13">
        <v>16</v>
      </c>
      <c r="S52" s="29">
        <v>-9.627807451698148</v>
      </c>
      <c r="V52" s="7">
        <v>4961.74</v>
      </c>
    </row>
    <row r="53" spans="2:22">
      <c r="C53" s="7">
        <v>16.329999999999998</v>
      </c>
      <c r="E53" s="10">
        <f t="shared" si="3"/>
        <v>4891.8427000000011</v>
      </c>
      <c r="G53" s="9"/>
      <c r="H53" s="10">
        <f t="shared" si="4"/>
        <v>4725.2506000000003</v>
      </c>
      <c r="I53" s="10">
        <v>4725.2506000000003</v>
      </c>
      <c r="J53" s="16"/>
      <c r="K53" s="28">
        <v>-4.6837330366023506</v>
      </c>
      <c r="L53" s="28">
        <v>-9.8176646054938672</v>
      </c>
      <c r="M53" s="7">
        <f t="shared" si="0"/>
        <v>16.329999999999998</v>
      </c>
      <c r="P53" s="13">
        <v>16.329999999999998</v>
      </c>
      <c r="Q53" s="29">
        <v>-4.6837330366023506</v>
      </c>
      <c r="R53" s="13">
        <v>16.329999999999998</v>
      </c>
      <c r="S53" s="29">
        <v>-9.8176646054938672</v>
      </c>
      <c r="V53" s="7">
        <v>4891.8427000000011</v>
      </c>
    </row>
    <row r="54" spans="2:22" s="8" customFormat="1">
      <c r="B54" s="8" t="s">
        <v>19</v>
      </c>
      <c r="C54" s="8">
        <v>16.5</v>
      </c>
      <c r="D54" s="8">
        <v>0.5</v>
      </c>
      <c r="E54" s="10">
        <f t="shared" si="3"/>
        <v>4855.8350000000009</v>
      </c>
      <c r="F54" s="10"/>
      <c r="G54" s="9"/>
      <c r="H54" s="30">
        <v>4665</v>
      </c>
      <c r="I54" s="30">
        <v>4665</v>
      </c>
      <c r="J54" s="30">
        <v>239</v>
      </c>
      <c r="K54" s="29">
        <f>(K53+K55)/2</f>
        <v>-4.6885923870265449</v>
      </c>
      <c r="L54" s="29">
        <f>(L53+L55)/2</f>
        <v>-9.907042601551014</v>
      </c>
      <c r="M54" s="8">
        <f t="shared" si="0"/>
        <v>16.5</v>
      </c>
      <c r="P54" s="15">
        <v>16.5</v>
      </c>
      <c r="Q54" s="29">
        <f>(Q53+Q55)/2</f>
        <v>-4.6885923870265449</v>
      </c>
      <c r="R54" s="15">
        <v>16.5</v>
      </c>
      <c r="S54" s="29">
        <f>(S53+S55)/2</f>
        <v>-9.907042601551014</v>
      </c>
      <c r="V54" s="8">
        <v>4821.9454000000005</v>
      </c>
    </row>
    <row r="55" spans="2:22" s="27" customFormat="1">
      <c r="C55" s="27">
        <v>16.66</v>
      </c>
      <c r="E55" s="10">
        <f t="shared" si="3"/>
        <v>4821.9454000000005</v>
      </c>
      <c r="F55" s="10"/>
      <c r="G55" s="35"/>
      <c r="H55" s="10">
        <f>-357.18*C55+10558</f>
        <v>4607.3811999999998</v>
      </c>
      <c r="I55" s="10">
        <v>4607.3811999999998</v>
      </c>
      <c r="J55" s="36"/>
      <c r="K55" s="28">
        <v>-4.6934517374507392</v>
      </c>
      <c r="L55" s="28">
        <v>-9.9964205976081608</v>
      </c>
      <c r="M55" s="27">
        <f t="shared" si="0"/>
        <v>16.66</v>
      </c>
      <c r="P55" s="37">
        <v>16.66</v>
      </c>
      <c r="Q55" s="28">
        <v>-4.6934517374507392</v>
      </c>
      <c r="R55" s="37">
        <v>16.66</v>
      </c>
      <c r="S55" s="28">
        <v>-9.9964205976081608</v>
      </c>
      <c r="V55" s="27">
        <v>4821.9454000000005</v>
      </c>
    </row>
    <row r="56" spans="2:22">
      <c r="C56" s="7">
        <v>16.8</v>
      </c>
      <c r="E56" s="10">
        <f t="shared" si="3"/>
        <v>4792.2920000000004</v>
      </c>
      <c r="H56" s="10">
        <f>-357.18*C56+10558</f>
        <v>4557.3759999999993</v>
      </c>
      <c r="I56" s="10">
        <v>4557.3759999999993</v>
      </c>
      <c r="J56" s="11"/>
      <c r="K56" s="28">
        <v>-4.4764237910643088</v>
      </c>
      <c r="L56" s="28">
        <v>-9.9743499336167254</v>
      </c>
      <c r="M56" s="7">
        <f t="shared" si="0"/>
        <v>16.8</v>
      </c>
      <c r="P56" s="13">
        <v>16.8</v>
      </c>
      <c r="Q56" s="29">
        <v>-4.4764237910643088</v>
      </c>
      <c r="R56" s="13">
        <v>16.8</v>
      </c>
      <c r="S56" s="29">
        <v>-9.9743499336167254</v>
      </c>
      <c r="V56" s="7">
        <v>4792.2920000000004</v>
      </c>
    </row>
    <row r="57" spans="2:22">
      <c r="B57" s="8" t="s">
        <v>20</v>
      </c>
      <c r="C57" s="7">
        <v>17</v>
      </c>
      <c r="E57" s="9">
        <v>4750</v>
      </c>
      <c r="F57" s="9">
        <v>4750</v>
      </c>
      <c r="G57" s="9">
        <v>550</v>
      </c>
      <c r="H57" s="10">
        <f>-357.18*C57+10558</f>
        <v>4485.9399999999996</v>
      </c>
      <c r="I57" s="10">
        <v>4485.9399999999996</v>
      </c>
      <c r="J57" s="11"/>
      <c r="K57" s="28">
        <v>-4.6115025169104129</v>
      </c>
      <c r="L57" s="28">
        <v>-10.035730842163348</v>
      </c>
      <c r="M57" s="7">
        <f t="shared" si="0"/>
        <v>17</v>
      </c>
      <c r="P57" s="13">
        <v>17</v>
      </c>
      <c r="Q57" s="29">
        <v>-4.6115025169104129</v>
      </c>
      <c r="R57" s="13">
        <v>17</v>
      </c>
      <c r="S57" s="29">
        <v>-10.035730842163348</v>
      </c>
      <c r="V57" s="7">
        <v>4750</v>
      </c>
    </row>
    <row r="58" spans="2:22">
      <c r="C58" s="7">
        <v>17.149999999999999</v>
      </c>
      <c r="E58" s="10">
        <f t="shared" si="3"/>
        <v>4718.1585000000014</v>
      </c>
      <c r="H58" s="10">
        <f>-357.18*C58+10558</f>
        <v>4432.3630000000003</v>
      </c>
      <c r="I58" s="10">
        <v>4432.3630000000003</v>
      </c>
      <c r="J58" s="11"/>
      <c r="K58" s="28">
        <v>-4.5512366472130994</v>
      </c>
      <c r="L58" s="28">
        <v>-9.970725430166345</v>
      </c>
      <c r="M58" s="7">
        <f t="shared" si="0"/>
        <v>17.149999999999999</v>
      </c>
      <c r="P58" s="13">
        <v>17.149999999999999</v>
      </c>
      <c r="Q58" s="29">
        <v>-4.5512366472130994</v>
      </c>
      <c r="R58" s="13">
        <v>17.149999999999999</v>
      </c>
      <c r="S58" s="29">
        <v>-9.970725430166345</v>
      </c>
      <c r="V58" s="7">
        <v>4718.1585000000014</v>
      </c>
    </row>
    <row r="59" spans="2:22" s="40" customFormat="1">
      <c r="B59" s="38" t="s">
        <v>21</v>
      </c>
      <c r="C59" s="39">
        <v>17.3</v>
      </c>
      <c r="E59" s="41"/>
      <c r="F59" s="41"/>
      <c r="G59" s="41"/>
      <c r="H59" s="41"/>
      <c r="I59" s="41"/>
      <c r="J59" s="42"/>
      <c r="K59" s="43"/>
      <c r="L59" s="43"/>
      <c r="M59" s="40">
        <f t="shared" si="0"/>
        <v>17.3</v>
      </c>
      <c r="P59" s="39"/>
      <c r="Q59" s="44"/>
      <c r="R59" s="39"/>
      <c r="S59" s="44"/>
    </row>
    <row r="60" spans="2:22">
      <c r="B60" s="8" t="s">
        <v>22</v>
      </c>
      <c r="C60" s="7">
        <v>17.399999999999999</v>
      </c>
      <c r="E60" s="9">
        <v>1350</v>
      </c>
      <c r="F60" s="9">
        <v>1350</v>
      </c>
      <c r="G60" s="9">
        <v>220</v>
      </c>
      <c r="H60" s="36">
        <f>-118.76*C60+3252.6</f>
        <v>1186.1759999999999</v>
      </c>
      <c r="I60" s="36">
        <v>1186.1759999999999</v>
      </c>
      <c r="J60" s="11"/>
      <c r="K60" s="28">
        <v>-4.5275651710714753</v>
      </c>
      <c r="L60" s="28">
        <v>-10.113194197470708</v>
      </c>
      <c r="M60" s="7">
        <f t="shared" si="0"/>
        <v>17.399999999999999</v>
      </c>
      <c r="P60" s="13">
        <v>17.399999999999999</v>
      </c>
      <c r="Q60" s="29">
        <v>-4.5275651710714753</v>
      </c>
      <c r="R60" s="13">
        <v>17.399999999999999</v>
      </c>
      <c r="S60" s="29">
        <v>-10.113194197470708</v>
      </c>
      <c r="V60" s="7">
        <v>1350</v>
      </c>
    </row>
    <row r="61" spans="2:22">
      <c r="C61" s="7">
        <v>17.7</v>
      </c>
      <c r="E61" s="10">
        <f>-135.25*C61+3703.3</f>
        <v>1309.3750000000005</v>
      </c>
      <c r="H61" s="36">
        <f>-118.76*C61+3252.6</f>
        <v>1150.5479999999998</v>
      </c>
      <c r="I61" s="36">
        <v>1150.5479999999998</v>
      </c>
      <c r="J61" s="11"/>
      <c r="K61" s="28">
        <v>-4.6001708746587342</v>
      </c>
      <c r="L61" s="28">
        <v>-9.8867367487453848</v>
      </c>
      <c r="M61" s="7">
        <f t="shared" si="0"/>
        <v>17.7</v>
      </c>
      <c r="P61" s="13">
        <v>17.7</v>
      </c>
      <c r="Q61" s="29">
        <v>-4.6001708746587342</v>
      </c>
      <c r="R61" s="13">
        <v>17.7</v>
      </c>
      <c r="S61" s="29">
        <v>-9.8867367487453848</v>
      </c>
      <c r="V61" s="7">
        <v>1309.375</v>
      </c>
    </row>
    <row r="62" spans="2:22" s="8" customFormat="1">
      <c r="B62" s="8" t="s">
        <v>23</v>
      </c>
      <c r="C62" s="45">
        <v>17.899999999999999</v>
      </c>
      <c r="E62" s="9">
        <f t="shared" ref="E62:E91" si="5">-135.25*C62+3703.3</f>
        <v>1282.3250000000003</v>
      </c>
      <c r="F62" s="9"/>
      <c r="G62" s="9"/>
      <c r="H62" s="30">
        <v>1115</v>
      </c>
      <c r="I62" s="30">
        <v>1115</v>
      </c>
      <c r="J62" s="30">
        <v>88</v>
      </c>
      <c r="K62" s="29">
        <v>-4.6050250458992519</v>
      </c>
      <c r="L62" s="29">
        <v>-9.5880913236119305</v>
      </c>
      <c r="M62" s="15">
        <v>17.899999999999999</v>
      </c>
      <c r="P62" s="15">
        <v>17.899999999999999</v>
      </c>
      <c r="Q62" s="29">
        <v>-4.6050250458992519</v>
      </c>
      <c r="R62" s="15">
        <v>17.899999999999999</v>
      </c>
      <c r="S62" s="29">
        <v>-9.5880913236119305</v>
      </c>
      <c r="T62" s="8" t="s">
        <v>24</v>
      </c>
      <c r="V62" s="8">
        <v>1268.8</v>
      </c>
    </row>
    <row r="63" spans="2:22" s="27" customFormat="1">
      <c r="C63" s="27">
        <v>18</v>
      </c>
      <c r="E63" s="35">
        <f t="shared" si="5"/>
        <v>1268.8000000000002</v>
      </c>
      <c r="F63" s="35"/>
      <c r="G63" s="35"/>
      <c r="H63" s="36">
        <v>1115</v>
      </c>
      <c r="I63" s="36">
        <v>1115</v>
      </c>
      <c r="J63" s="36"/>
      <c r="K63" s="28">
        <v>-4.7732279211944562</v>
      </c>
      <c r="L63" s="28">
        <v>-9.7378389502082108</v>
      </c>
      <c r="M63" s="27">
        <f t="shared" si="0"/>
        <v>18</v>
      </c>
      <c r="P63" s="37">
        <v>18</v>
      </c>
      <c r="Q63" s="28">
        <v>-4.7732279211944562</v>
      </c>
      <c r="R63" s="37">
        <v>18</v>
      </c>
      <c r="S63" s="28">
        <v>-9.7378389502082108</v>
      </c>
      <c r="V63" s="27">
        <v>1224.1675</v>
      </c>
    </row>
    <row r="64" spans="2:22">
      <c r="C64" s="7">
        <v>18.25</v>
      </c>
      <c r="E64" s="10">
        <f t="shared" si="5"/>
        <v>1234.9875000000002</v>
      </c>
      <c r="H64" s="36">
        <f>-118.76*C64+3252.6</f>
        <v>1085.23</v>
      </c>
      <c r="I64" s="36">
        <v>1085.23</v>
      </c>
      <c r="J64" s="30"/>
      <c r="K64" s="28">
        <v>-4.786757494980419</v>
      </c>
      <c r="L64" s="28">
        <v>-10.173153015242114</v>
      </c>
      <c r="M64" s="7">
        <v>18.25</v>
      </c>
      <c r="P64" s="13">
        <v>18.25</v>
      </c>
      <c r="Q64" s="29">
        <v>-4.786757494980419</v>
      </c>
      <c r="R64" s="13">
        <v>18.25</v>
      </c>
      <c r="S64" s="29">
        <v>-10.173153015242114</v>
      </c>
      <c r="T64" s="27" t="s">
        <v>24</v>
      </c>
      <c r="V64" s="7">
        <v>1179.5350000000001</v>
      </c>
    </row>
    <row r="65" spans="3:22">
      <c r="C65" s="7">
        <v>18.329999999999998</v>
      </c>
      <c r="E65" s="10">
        <f t="shared" si="5"/>
        <v>1224.1675000000005</v>
      </c>
      <c r="G65" s="9"/>
      <c r="H65" s="36">
        <f t="shared" ref="H65:H91" si="6">-118.76*C65+3252.6</f>
        <v>1075.7292000000002</v>
      </c>
      <c r="I65" s="36">
        <v>1075.7292000000002</v>
      </c>
      <c r="J65" s="16"/>
      <c r="K65" s="28">
        <v>-4.8914003227979395</v>
      </c>
      <c r="L65" s="28">
        <v>-9.903054735100552</v>
      </c>
      <c r="M65" s="7">
        <f t="shared" si="0"/>
        <v>18.329999999999998</v>
      </c>
      <c r="P65" s="13">
        <v>18.329999999999998</v>
      </c>
      <c r="Q65" s="29">
        <v>-4.8914003227979395</v>
      </c>
      <c r="R65" s="13">
        <v>18.329999999999998</v>
      </c>
      <c r="S65" s="29">
        <v>-9.903054735100552</v>
      </c>
      <c r="V65" s="7">
        <v>1133.55</v>
      </c>
    </row>
    <row r="66" spans="3:22">
      <c r="C66" s="7">
        <v>18.66</v>
      </c>
      <c r="E66" s="10">
        <f t="shared" si="5"/>
        <v>1179.5350000000003</v>
      </c>
      <c r="H66" s="36">
        <f t="shared" si="6"/>
        <v>1036.5383999999999</v>
      </c>
      <c r="I66" s="36">
        <v>1036.5383999999999</v>
      </c>
      <c r="J66" s="11"/>
      <c r="K66" s="24">
        <v>-4.2163165260927018</v>
      </c>
      <c r="L66" s="24">
        <v>-8.5740918239105053</v>
      </c>
      <c r="M66" s="7">
        <f t="shared" si="0"/>
        <v>18.66</v>
      </c>
      <c r="P66" s="25">
        <v>18.66</v>
      </c>
      <c r="Q66" s="26">
        <v>-4.2163165260927018</v>
      </c>
      <c r="R66" s="25">
        <v>18.66</v>
      </c>
      <c r="S66" s="26">
        <v>-8.5740918239105053</v>
      </c>
      <c r="V66" s="7">
        <v>1088.9175</v>
      </c>
    </row>
    <row r="67" spans="3:22">
      <c r="C67" s="7">
        <v>19</v>
      </c>
      <c r="E67" s="10">
        <f t="shared" si="5"/>
        <v>1133.5500000000002</v>
      </c>
      <c r="H67" s="36">
        <f t="shared" si="6"/>
        <v>996.15999999999985</v>
      </c>
      <c r="I67" s="36">
        <v>996.16</v>
      </c>
      <c r="J67" s="11"/>
      <c r="K67" s="24">
        <v>-3.7623804953334128</v>
      </c>
      <c r="L67" s="24">
        <v>-7.0083749618254734</v>
      </c>
      <c r="M67" s="7">
        <f t="shared" si="0"/>
        <v>19</v>
      </c>
      <c r="P67" s="25">
        <v>19</v>
      </c>
      <c r="Q67" s="26">
        <v>-3.7623804953334128</v>
      </c>
      <c r="R67" s="25">
        <v>19</v>
      </c>
      <c r="S67" s="26">
        <v>-7.0083749618254734</v>
      </c>
      <c r="V67" s="7">
        <v>1044.2850000000001</v>
      </c>
    </row>
    <row r="68" spans="3:22">
      <c r="C68" s="7">
        <v>19.329999999999998</v>
      </c>
      <c r="E68" s="10">
        <f t="shared" si="5"/>
        <v>1088.9175000000005</v>
      </c>
      <c r="H68" s="36">
        <f t="shared" si="6"/>
        <v>956.9692</v>
      </c>
      <c r="I68" s="36">
        <v>956.9692</v>
      </c>
      <c r="J68" s="11"/>
      <c r="K68" s="28">
        <v>-4.3180360568917644</v>
      </c>
      <c r="L68" s="28">
        <v>-9.2631313862552993</v>
      </c>
      <c r="M68" s="7">
        <f t="shared" si="0"/>
        <v>19.329999999999998</v>
      </c>
      <c r="P68" s="13">
        <v>19.329999999999998</v>
      </c>
      <c r="Q68" s="29">
        <v>-4.3180360568917644</v>
      </c>
      <c r="R68" s="13">
        <v>19.329999999999998</v>
      </c>
      <c r="S68" s="29">
        <v>-9.2631313862552993</v>
      </c>
      <c r="V68" s="7">
        <v>998.3</v>
      </c>
    </row>
    <row r="69" spans="3:22" ht="12">
      <c r="C69" s="7">
        <v>19.66</v>
      </c>
      <c r="E69" s="10">
        <f t="shared" si="5"/>
        <v>1044.2850000000003</v>
      </c>
      <c r="H69" s="36">
        <f t="shared" si="6"/>
        <v>917.77839999999969</v>
      </c>
      <c r="I69" s="36">
        <v>917.77839999999969</v>
      </c>
      <c r="J69" s="11"/>
      <c r="K69" s="46">
        <v>-4.2505772547425718</v>
      </c>
      <c r="L69" s="46">
        <v>-8.4193410465858634</v>
      </c>
      <c r="M69" s="7">
        <f t="shared" si="0"/>
        <v>19.66</v>
      </c>
      <c r="P69" s="46">
        <v>19.66</v>
      </c>
      <c r="Q69" s="47">
        <v>-4.2505772547425718</v>
      </c>
      <c r="R69" s="46">
        <v>19.66</v>
      </c>
      <c r="S69" s="47">
        <v>-8.4193410465858634</v>
      </c>
      <c r="V69" s="7">
        <v>953.66750000000002</v>
      </c>
    </row>
    <row r="70" spans="3:22" ht="12">
      <c r="C70" s="7">
        <v>20</v>
      </c>
      <c r="E70" s="10">
        <f t="shared" si="5"/>
        <v>998.30000000000018</v>
      </c>
      <c r="H70" s="36">
        <f t="shared" si="6"/>
        <v>877.39999999999964</v>
      </c>
      <c r="I70" s="36">
        <v>877.4</v>
      </c>
      <c r="J70" s="11"/>
      <c r="K70" s="46">
        <v>-4.1276735949661489</v>
      </c>
      <c r="L70" s="46">
        <v>-9.2110487499424316</v>
      </c>
      <c r="M70" s="7">
        <f t="shared" si="0"/>
        <v>20</v>
      </c>
      <c r="P70" s="46">
        <v>20</v>
      </c>
      <c r="Q70" s="47">
        <v>-4.1276735949661489</v>
      </c>
      <c r="R70" s="46">
        <v>20</v>
      </c>
      <c r="S70" s="47">
        <v>-9.2110487499424316</v>
      </c>
      <c r="V70" s="7">
        <v>909.03499999999997</v>
      </c>
    </row>
    <row r="71" spans="3:22" ht="12">
      <c r="C71" s="7">
        <v>20.329999999999998</v>
      </c>
      <c r="E71" s="10">
        <f t="shared" si="5"/>
        <v>953.66750000000047</v>
      </c>
      <c r="H71" s="36">
        <f t="shared" si="6"/>
        <v>838.20919999999978</v>
      </c>
      <c r="I71" s="36">
        <v>838.20919999999978</v>
      </c>
      <c r="J71" s="11"/>
      <c r="K71" s="46">
        <v>-3.924330757351334</v>
      </c>
      <c r="L71" s="46">
        <v>-8.8701635090734783</v>
      </c>
      <c r="M71" s="7">
        <f t="shared" ref="M71:M92" si="7">C71</f>
        <v>20.329999999999998</v>
      </c>
      <c r="P71" s="46">
        <v>20.329999999999998</v>
      </c>
      <c r="Q71" s="47">
        <v>-3.924330757351334</v>
      </c>
      <c r="R71" s="46">
        <v>20.329999999999998</v>
      </c>
      <c r="S71" s="47">
        <v>-8.8701635090734783</v>
      </c>
      <c r="V71" s="7">
        <v>863.05</v>
      </c>
    </row>
    <row r="72" spans="3:22" ht="12">
      <c r="C72" s="7">
        <v>20.66</v>
      </c>
      <c r="E72" s="10">
        <f t="shared" si="5"/>
        <v>909.03500000000031</v>
      </c>
      <c r="H72" s="36">
        <f t="shared" si="6"/>
        <v>799.01839999999993</v>
      </c>
      <c r="I72" s="36">
        <v>799.01839999999993</v>
      </c>
      <c r="J72" s="11"/>
      <c r="K72" s="46">
        <v>-4.0913185559975727</v>
      </c>
      <c r="L72" s="46">
        <v>-9.0771675954458715</v>
      </c>
      <c r="M72" s="7">
        <f t="shared" si="7"/>
        <v>20.66</v>
      </c>
      <c r="P72" s="46">
        <v>20.66</v>
      </c>
      <c r="Q72" s="47">
        <v>-4.0913185559975727</v>
      </c>
      <c r="R72" s="46">
        <v>20.66</v>
      </c>
      <c r="S72" s="47">
        <v>-9.0771675954458715</v>
      </c>
      <c r="V72" s="7">
        <v>818.41750000000002</v>
      </c>
    </row>
    <row r="73" spans="3:22" ht="12">
      <c r="C73" s="7">
        <v>21</v>
      </c>
      <c r="E73" s="10">
        <f t="shared" si="5"/>
        <v>863.05000000000018</v>
      </c>
      <c r="G73" s="9"/>
      <c r="H73" s="36">
        <f t="shared" si="6"/>
        <v>758.63999999999987</v>
      </c>
      <c r="I73" s="36">
        <v>758.64</v>
      </c>
      <c r="J73" s="16"/>
      <c r="K73" s="46">
        <v>-4.2334427425438363</v>
      </c>
      <c r="L73" s="46">
        <v>-9.2412681454506576</v>
      </c>
      <c r="M73" s="7">
        <f t="shared" si="7"/>
        <v>21</v>
      </c>
      <c r="P73" s="46">
        <v>21</v>
      </c>
      <c r="Q73" s="47">
        <v>-4.2334427425438363</v>
      </c>
      <c r="R73" s="46">
        <v>21</v>
      </c>
      <c r="S73" s="47">
        <v>-9.2412681454506576</v>
      </c>
      <c r="V73" s="7">
        <v>773.78499999999997</v>
      </c>
    </row>
    <row r="74" spans="3:22" ht="12">
      <c r="C74" s="7">
        <v>21.33</v>
      </c>
      <c r="E74" s="10">
        <f t="shared" si="5"/>
        <v>818.41750000000047</v>
      </c>
      <c r="H74" s="36">
        <f t="shared" si="6"/>
        <v>719.44920000000002</v>
      </c>
      <c r="I74" s="36">
        <v>719.44920000000002</v>
      </c>
      <c r="J74" s="11"/>
      <c r="K74" s="46">
        <v>-3.741521388247746</v>
      </c>
      <c r="L74" s="46">
        <v>-8.2419774463902939</v>
      </c>
      <c r="M74" s="7">
        <f t="shared" si="7"/>
        <v>21.33</v>
      </c>
      <c r="P74" s="46">
        <v>21.33</v>
      </c>
      <c r="Q74" s="47">
        <v>-3.741521388247746</v>
      </c>
      <c r="R74" s="46">
        <v>21.33</v>
      </c>
      <c r="S74" s="47">
        <v>-8.2419774463902939</v>
      </c>
      <c r="V74" s="7">
        <v>727.8</v>
      </c>
    </row>
    <row r="75" spans="3:22" ht="12">
      <c r="C75" s="7">
        <v>21.66</v>
      </c>
      <c r="E75" s="10">
        <f t="shared" si="5"/>
        <v>773.78500000000031</v>
      </c>
      <c r="H75" s="36">
        <f t="shared" si="6"/>
        <v>680.25839999999971</v>
      </c>
      <c r="I75" s="36">
        <v>680.25839999999971</v>
      </c>
      <c r="J75" s="11"/>
      <c r="K75" s="46">
        <v>-4.405751471721322</v>
      </c>
      <c r="L75" s="46">
        <v>-9.0159446256093716</v>
      </c>
      <c r="M75" s="7">
        <f t="shared" si="7"/>
        <v>21.66</v>
      </c>
      <c r="P75" s="46">
        <v>21.66</v>
      </c>
      <c r="Q75" s="47">
        <v>-4.405751471721322</v>
      </c>
      <c r="R75" s="46">
        <v>21.66</v>
      </c>
      <c r="S75" s="47">
        <v>-9.0159446256093716</v>
      </c>
      <c r="V75" s="7">
        <v>683.16750000000002</v>
      </c>
    </row>
    <row r="76" spans="3:22" ht="12">
      <c r="C76" s="7">
        <v>22</v>
      </c>
      <c r="E76" s="10">
        <f t="shared" si="5"/>
        <v>727.80000000000018</v>
      </c>
      <c r="H76" s="36">
        <f t="shared" si="6"/>
        <v>639.87999999999965</v>
      </c>
      <c r="I76" s="36">
        <v>639.88</v>
      </c>
      <c r="J76" s="11"/>
      <c r="K76" s="46">
        <v>-4.1114233728641203</v>
      </c>
      <c r="L76" s="46">
        <v>-9.1094460782382818</v>
      </c>
      <c r="M76" s="7">
        <f t="shared" si="7"/>
        <v>22</v>
      </c>
      <c r="P76" s="46">
        <v>22</v>
      </c>
      <c r="Q76" s="47">
        <v>-4.1114233728641203</v>
      </c>
      <c r="R76" s="46">
        <v>22</v>
      </c>
      <c r="S76" s="47">
        <v>-9.1094460782382818</v>
      </c>
      <c r="V76" s="7">
        <v>638.53499999999997</v>
      </c>
    </row>
    <row r="77" spans="3:22" ht="12">
      <c r="C77" s="7">
        <v>22.33</v>
      </c>
      <c r="E77" s="10">
        <f t="shared" si="5"/>
        <v>683.16750000000047</v>
      </c>
      <c r="H77" s="36">
        <f t="shared" si="6"/>
        <v>600.6891999999998</v>
      </c>
      <c r="I77" s="36">
        <v>600.6891999999998</v>
      </c>
      <c r="J77" s="11"/>
      <c r="K77" s="46">
        <v>-3.846745945755305</v>
      </c>
      <c r="L77" s="46">
        <v>-8.8780284174367772</v>
      </c>
      <c r="M77" s="7">
        <f t="shared" si="7"/>
        <v>22.33</v>
      </c>
      <c r="P77" s="46">
        <v>22.33</v>
      </c>
      <c r="Q77" s="47">
        <v>-3.846745945755305</v>
      </c>
      <c r="R77" s="46">
        <v>22.33</v>
      </c>
      <c r="S77" s="47">
        <v>-8.8780284174367772</v>
      </c>
      <c r="V77" s="7">
        <v>592.54999999999995</v>
      </c>
    </row>
    <row r="78" spans="3:22" ht="12">
      <c r="C78" s="7">
        <v>22.66</v>
      </c>
      <c r="E78" s="10">
        <f t="shared" si="5"/>
        <v>638.53500000000031</v>
      </c>
      <c r="H78" s="36">
        <f t="shared" si="6"/>
        <v>561.49839999999995</v>
      </c>
      <c r="I78" s="36">
        <v>561.49839999999995</v>
      </c>
      <c r="J78" s="11"/>
      <c r="K78" s="46">
        <v>-4.3659208226751032</v>
      </c>
      <c r="L78" s="46">
        <v>-8.9329004677720043</v>
      </c>
      <c r="M78" s="7">
        <f t="shared" si="7"/>
        <v>22.66</v>
      </c>
      <c r="P78" s="46">
        <v>22.66</v>
      </c>
      <c r="Q78" s="47">
        <v>-4.3659208226751032</v>
      </c>
      <c r="R78" s="46">
        <v>22.66</v>
      </c>
      <c r="S78" s="47">
        <v>-8.9329004677720043</v>
      </c>
      <c r="V78" s="7">
        <v>547.91750000000002</v>
      </c>
    </row>
    <row r="79" spans="3:22" ht="12">
      <c r="C79" s="7">
        <v>23</v>
      </c>
      <c r="E79" s="10">
        <f t="shared" si="5"/>
        <v>592.55000000000018</v>
      </c>
      <c r="G79" s="9"/>
      <c r="H79" s="36">
        <f t="shared" si="6"/>
        <v>521.11999999999989</v>
      </c>
      <c r="I79" s="36">
        <v>521.12</v>
      </c>
      <c r="J79" s="16"/>
      <c r="K79" s="46">
        <v>-4.5005366425814604</v>
      </c>
      <c r="L79" s="46">
        <v>-9.3274883385677967</v>
      </c>
      <c r="M79" s="7">
        <f t="shared" si="7"/>
        <v>23</v>
      </c>
      <c r="P79" s="46">
        <v>23</v>
      </c>
      <c r="Q79" s="47">
        <v>-4.5005366425814604</v>
      </c>
      <c r="R79" s="46">
        <v>23</v>
      </c>
      <c r="S79" s="47">
        <v>-9.3274883385677967</v>
      </c>
      <c r="V79" s="7">
        <v>503.28500000000003</v>
      </c>
    </row>
    <row r="80" spans="3:22" ht="12">
      <c r="C80" s="7">
        <v>23.33</v>
      </c>
      <c r="E80" s="10">
        <f t="shared" si="5"/>
        <v>547.91750000000047</v>
      </c>
      <c r="H80" s="36">
        <f t="shared" si="6"/>
        <v>481.92920000000004</v>
      </c>
      <c r="I80" s="36">
        <v>481.92920000000004</v>
      </c>
      <c r="J80" s="11"/>
      <c r="K80" s="46">
        <v>-4.6086665964549347</v>
      </c>
      <c r="L80" s="46">
        <v>-9.6821015333864722</v>
      </c>
      <c r="M80" s="7">
        <f t="shared" si="7"/>
        <v>23.33</v>
      </c>
      <c r="P80" s="46">
        <v>23.33</v>
      </c>
      <c r="Q80" s="47">
        <v>-4.6086665964549347</v>
      </c>
      <c r="R80" s="46">
        <v>23.33</v>
      </c>
      <c r="S80" s="47">
        <v>-9.6821015333864722</v>
      </c>
      <c r="V80" s="7">
        <v>457.3</v>
      </c>
    </row>
    <row r="81" spans="2:22" ht="12">
      <c r="C81" s="7">
        <v>23.66</v>
      </c>
      <c r="E81" s="10">
        <f t="shared" si="5"/>
        <v>503.28500000000031</v>
      </c>
      <c r="H81" s="36">
        <f t="shared" si="6"/>
        <v>442.73839999999973</v>
      </c>
      <c r="I81" s="36">
        <v>442.73839999999973</v>
      </c>
      <c r="J81" s="11"/>
      <c r="K81" s="46">
        <v>-4.3690324510936129</v>
      </c>
      <c r="L81" s="46">
        <v>-9.3196868763010166</v>
      </c>
      <c r="M81" s="7">
        <f t="shared" si="7"/>
        <v>23.66</v>
      </c>
      <c r="P81" s="46">
        <v>23.66</v>
      </c>
      <c r="Q81" s="47">
        <v>-4.3690324510936129</v>
      </c>
      <c r="R81" s="46">
        <v>23.66</v>
      </c>
      <c r="S81" s="47">
        <v>-9.3196868763010166</v>
      </c>
      <c r="V81" s="7">
        <v>412.66750000000002</v>
      </c>
    </row>
    <row r="82" spans="2:22" ht="12">
      <c r="C82" s="7">
        <v>24</v>
      </c>
      <c r="E82" s="10">
        <f t="shared" si="5"/>
        <v>457.30000000000018</v>
      </c>
      <c r="H82" s="36">
        <f t="shared" si="6"/>
        <v>402.35999999999967</v>
      </c>
      <c r="I82" s="36">
        <v>402.36</v>
      </c>
      <c r="J82" s="11"/>
      <c r="K82" s="46">
        <v>-4.6220424800103306</v>
      </c>
      <c r="L82" s="46">
        <v>-9.5499689894750261</v>
      </c>
      <c r="M82" s="7">
        <f t="shared" si="7"/>
        <v>24</v>
      </c>
      <c r="P82" s="46">
        <v>24</v>
      </c>
      <c r="Q82" s="47">
        <v>-4.6220424800103306</v>
      </c>
      <c r="R82" s="46">
        <v>24</v>
      </c>
      <c r="S82" s="47">
        <v>-9.5499689894750261</v>
      </c>
      <c r="V82" s="7">
        <v>368.03500000000003</v>
      </c>
    </row>
    <row r="83" spans="2:22" ht="12">
      <c r="C83" s="7">
        <v>24.33</v>
      </c>
      <c r="E83" s="10">
        <f t="shared" si="5"/>
        <v>412.66750000000047</v>
      </c>
      <c r="H83" s="36">
        <f t="shared" si="6"/>
        <v>363.16919999999982</v>
      </c>
      <c r="I83" s="36">
        <v>363.16919999999982</v>
      </c>
      <c r="J83" s="11"/>
      <c r="K83" s="46">
        <v>-4.806881676612238</v>
      </c>
      <c r="L83" s="46">
        <v>-9.492615556568424</v>
      </c>
      <c r="M83" s="7">
        <f t="shared" si="7"/>
        <v>24.33</v>
      </c>
      <c r="P83" s="46">
        <v>24.33</v>
      </c>
      <c r="Q83" s="47">
        <v>-4.806881676612238</v>
      </c>
      <c r="R83" s="46">
        <v>24.33</v>
      </c>
      <c r="S83" s="47">
        <v>-9.492615556568424</v>
      </c>
      <c r="V83" s="7">
        <v>322.05</v>
      </c>
    </row>
    <row r="84" spans="2:22" ht="12">
      <c r="C84" s="7">
        <v>24.66</v>
      </c>
      <c r="E84" s="10">
        <f t="shared" si="5"/>
        <v>368.03500000000031</v>
      </c>
      <c r="H84" s="36">
        <f t="shared" si="6"/>
        <v>323.97839999999997</v>
      </c>
      <c r="I84" s="36">
        <v>323.97839999999997</v>
      </c>
      <c r="J84" s="11"/>
      <c r="K84" s="46">
        <v>-4.5752718587322345</v>
      </c>
      <c r="L84" s="46">
        <v>-9.3115418400441996</v>
      </c>
      <c r="M84" s="7">
        <f t="shared" si="7"/>
        <v>24.66</v>
      </c>
      <c r="P84" s="46">
        <v>24.66</v>
      </c>
      <c r="Q84" s="47">
        <v>-4.5752718587322345</v>
      </c>
      <c r="R84" s="46">
        <v>24.66</v>
      </c>
      <c r="S84" s="47">
        <v>-9.3115418400441996</v>
      </c>
      <c r="V84" s="7">
        <v>277.41750000000002</v>
      </c>
    </row>
    <row r="85" spans="2:22" ht="12">
      <c r="C85" s="7">
        <v>25</v>
      </c>
      <c r="E85" s="10">
        <f t="shared" si="5"/>
        <v>322.05000000000018</v>
      </c>
      <c r="H85" s="36">
        <f t="shared" si="6"/>
        <v>283.59999999999991</v>
      </c>
      <c r="I85" s="36">
        <v>283.60000000000002</v>
      </c>
      <c r="J85" s="11"/>
      <c r="K85" s="46">
        <v>-4.1681019195109741</v>
      </c>
      <c r="L85" s="46">
        <v>-8.8505106953433419</v>
      </c>
      <c r="M85" s="7">
        <f t="shared" si="7"/>
        <v>25</v>
      </c>
      <c r="P85" s="46">
        <v>25</v>
      </c>
      <c r="Q85" s="47">
        <v>-4.1681019195109741</v>
      </c>
      <c r="R85" s="46">
        <v>25</v>
      </c>
      <c r="S85" s="47">
        <v>-8.8505106953433419</v>
      </c>
      <c r="V85" s="7">
        <v>232.785</v>
      </c>
    </row>
    <row r="86" spans="2:22" ht="12">
      <c r="C86" s="7">
        <v>25.33</v>
      </c>
      <c r="E86" s="10">
        <f t="shared" si="5"/>
        <v>277.41750000000047</v>
      </c>
      <c r="H86" s="36">
        <f t="shared" si="6"/>
        <v>244.40920000000006</v>
      </c>
      <c r="I86" s="36">
        <v>244.40920000000006</v>
      </c>
      <c r="J86" s="11"/>
      <c r="K86" s="46">
        <v>-3.9191545239732539</v>
      </c>
      <c r="L86" s="46">
        <v>-8.0708365289261152</v>
      </c>
      <c r="M86" s="7">
        <f t="shared" si="7"/>
        <v>25.33</v>
      </c>
      <c r="P86" s="46">
        <v>25.33</v>
      </c>
      <c r="Q86" s="47">
        <v>-3.9191545239732539</v>
      </c>
      <c r="R86" s="46">
        <v>25.33</v>
      </c>
      <c r="S86" s="47">
        <v>-8.0708365289261152</v>
      </c>
      <c r="V86" s="7">
        <v>186.8</v>
      </c>
    </row>
    <row r="87" spans="2:22" ht="12">
      <c r="C87" s="7">
        <v>25.66</v>
      </c>
      <c r="E87" s="10">
        <f t="shared" si="5"/>
        <v>232.78500000000031</v>
      </c>
      <c r="H87" s="36">
        <f t="shared" si="6"/>
        <v>205.21839999999975</v>
      </c>
      <c r="I87" s="36">
        <v>205.21839999999975</v>
      </c>
      <c r="J87" s="11"/>
      <c r="K87" s="46">
        <v>-3.6846700851568563</v>
      </c>
      <c r="L87" s="46">
        <v>-8.3473907821914111</v>
      </c>
      <c r="M87" s="7">
        <f t="shared" si="7"/>
        <v>25.66</v>
      </c>
      <c r="P87" s="46">
        <v>25.66</v>
      </c>
      <c r="Q87" s="47">
        <v>-3.6846700851568563</v>
      </c>
      <c r="R87" s="46">
        <v>25.66</v>
      </c>
      <c r="S87" s="47">
        <v>-8.3473907821914111</v>
      </c>
      <c r="V87" s="7">
        <v>142.16749999999999</v>
      </c>
    </row>
    <row r="88" spans="2:22" ht="12">
      <c r="C88" s="7">
        <v>26</v>
      </c>
      <c r="E88" s="10">
        <f t="shared" si="5"/>
        <v>186.80000000000018</v>
      </c>
      <c r="H88" s="36">
        <f t="shared" si="6"/>
        <v>164.83999999999969</v>
      </c>
      <c r="I88" s="36">
        <v>164.84</v>
      </c>
      <c r="J88" s="11"/>
      <c r="K88" s="46">
        <v>-3.6541735358002896</v>
      </c>
      <c r="L88" s="46">
        <v>-8.2062654586190824</v>
      </c>
      <c r="M88" s="7">
        <f t="shared" si="7"/>
        <v>26</v>
      </c>
      <c r="P88" s="46">
        <v>26</v>
      </c>
      <c r="Q88" s="47">
        <v>-3.6541735358002896</v>
      </c>
      <c r="R88" s="46">
        <v>26</v>
      </c>
      <c r="S88" s="47">
        <v>-8.2062654586190824</v>
      </c>
      <c r="V88" s="7">
        <v>97.535000000000309</v>
      </c>
    </row>
    <row r="89" spans="2:22" ht="12">
      <c r="C89" s="7">
        <v>26.33</v>
      </c>
      <c r="E89" s="10">
        <f t="shared" si="5"/>
        <v>142.16750000000047</v>
      </c>
      <c r="H89" s="36">
        <f t="shared" si="6"/>
        <v>125.64919999999984</v>
      </c>
      <c r="I89" s="36">
        <v>125.64919999999984</v>
      </c>
      <c r="J89" s="11"/>
      <c r="K89" s="46">
        <v>-4.0217280813699352</v>
      </c>
      <c r="L89" s="46">
        <v>-8.839871273695092</v>
      </c>
      <c r="M89" s="7">
        <f t="shared" si="7"/>
        <v>26.33</v>
      </c>
      <c r="P89" s="46">
        <v>26.33</v>
      </c>
      <c r="Q89" s="47">
        <v>-4.0217280813699352</v>
      </c>
      <c r="R89" s="46">
        <v>26.33</v>
      </c>
      <c r="S89" s="47">
        <v>-8.839871273695092</v>
      </c>
      <c r="V89" s="7">
        <v>51.550000000000182</v>
      </c>
    </row>
    <row r="90" spans="2:22" ht="12">
      <c r="C90" s="7">
        <v>26.66</v>
      </c>
      <c r="E90" s="10">
        <f t="shared" si="5"/>
        <v>97.535000000000309</v>
      </c>
      <c r="H90" s="36">
        <f t="shared" si="6"/>
        <v>86.458399999999983</v>
      </c>
      <c r="I90" s="36">
        <v>86.458399999999983</v>
      </c>
      <c r="J90" s="11"/>
      <c r="K90" s="46">
        <v>-3.7775157235466095</v>
      </c>
      <c r="L90" s="46">
        <v>-8.4364419694622121</v>
      </c>
      <c r="M90" s="7">
        <f t="shared" si="7"/>
        <v>26.66</v>
      </c>
      <c r="P90" s="46">
        <v>26.66</v>
      </c>
      <c r="Q90" s="47">
        <v>-3.7775157235466095</v>
      </c>
      <c r="R90" s="46">
        <v>26.66</v>
      </c>
      <c r="S90" s="47">
        <v>-8.4364419694622121</v>
      </c>
      <c r="V90" s="7">
        <v>7</v>
      </c>
    </row>
    <row r="91" spans="2:22" ht="12">
      <c r="C91" s="7">
        <v>27</v>
      </c>
      <c r="E91" s="10">
        <f t="shared" si="5"/>
        <v>51.550000000000182</v>
      </c>
      <c r="H91" s="36">
        <f t="shared" si="6"/>
        <v>46.079999999999927</v>
      </c>
      <c r="I91" s="36">
        <v>46.079999999999927</v>
      </c>
      <c r="J91" s="11"/>
      <c r="K91" s="46">
        <v>-4.2321948833410854</v>
      </c>
      <c r="L91" s="46">
        <v>-8.9585430504531001</v>
      </c>
      <c r="M91" s="7">
        <f t="shared" si="7"/>
        <v>27</v>
      </c>
      <c r="P91" s="46">
        <v>27</v>
      </c>
      <c r="Q91" s="47">
        <v>-4.2321948833410854</v>
      </c>
      <c r="R91" s="46">
        <v>27</v>
      </c>
      <c r="S91" s="47">
        <v>-8.9585430504531001</v>
      </c>
    </row>
    <row r="92" spans="2:22" ht="12">
      <c r="B92" s="8" t="s">
        <v>25</v>
      </c>
      <c r="C92" s="7">
        <v>27.33</v>
      </c>
      <c r="E92" s="9">
        <v>7</v>
      </c>
      <c r="F92" s="9">
        <v>7</v>
      </c>
      <c r="G92" s="9">
        <v>1</v>
      </c>
      <c r="H92" s="9">
        <v>7</v>
      </c>
      <c r="I92" s="9">
        <v>7</v>
      </c>
      <c r="J92" s="9">
        <v>1</v>
      </c>
      <c r="K92" s="46">
        <v>-4.3269236500066102</v>
      </c>
      <c r="L92" s="46">
        <v>-9.3038258977453427</v>
      </c>
      <c r="M92" s="7">
        <f t="shared" si="7"/>
        <v>27.33</v>
      </c>
      <c r="P92" s="46">
        <v>27.33</v>
      </c>
      <c r="Q92" s="47">
        <v>-4.3269236500066102</v>
      </c>
      <c r="R92" s="46">
        <v>27.33</v>
      </c>
      <c r="S92" s="47">
        <v>-9.3038258977453427</v>
      </c>
    </row>
    <row r="93" spans="2:22">
      <c r="H93" s="10"/>
      <c r="I93" s="10"/>
      <c r="J93" s="11"/>
      <c r="K93" s="27"/>
      <c r="L93" s="27"/>
      <c r="M93" s="7"/>
    </row>
    <row r="94" spans="2:22">
      <c r="E94" s="35" t="s">
        <v>26</v>
      </c>
      <c r="F94" s="35" t="s">
        <v>26</v>
      </c>
      <c r="H94" s="10"/>
      <c r="I94" s="10"/>
      <c r="J94" s="11"/>
      <c r="K94" s="27"/>
      <c r="L94" s="27"/>
      <c r="M94" s="7"/>
    </row>
    <row r="95" spans="2:22">
      <c r="H95" s="10"/>
      <c r="I95" s="10"/>
      <c r="J95" s="11"/>
      <c r="K95" s="27"/>
      <c r="L95" s="27"/>
      <c r="M95" s="7"/>
    </row>
    <row r="96" spans="2:22">
      <c r="H96" s="10"/>
      <c r="I96" s="10"/>
      <c r="J96" s="11"/>
      <c r="K96" s="27"/>
      <c r="L96" s="27"/>
      <c r="M96" s="7"/>
      <c r="P96" s="32"/>
      <c r="Q96" s="33"/>
      <c r="R96" s="32"/>
      <c r="S96" s="33"/>
    </row>
    <row r="97" spans="5:19">
      <c r="H97" s="10"/>
      <c r="I97" s="10"/>
      <c r="J97" s="11"/>
      <c r="K97" s="27"/>
      <c r="L97" s="27"/>
      <c r="M97" s="7"/>
      <c r="P97" s="32"/>
      <c r="Q97" s="33"/>
      <c r="R97" s="32"/>
      <c r="S97" s="33"/>
    </row>
    <row r="98" spans="5:19">
      <c r="H98" s="10"/>
      <c r="I98" s="10"/>
      <c r="J98" s="11"/>
      <c r="K98" s="27"/>
      <c r="L98" s="27"/>
      <c r="M98" s="7"/>
      <c r="P98" s="32"/>
      <c r="Q98" s="33"/>
      <c r="R98" s="32"/>
      <c r="S98" s="33"/>
    </row>
    <row r="99" spans="5:19">
      <c r="H99" s="10"/>
      <c r="I99" s="10"/>
      <c r="J99" s="11"/>
      <c r="K99" s="27"/>
      <c r="L99" s="27"/>
      <c r="M99" s="7"/>
      <c r="P99" s="32"/>
      <c r="Q99" s="33"/>
      <c r="R99" s="32"/>
      <c r="S99" s="33"/>
    </row>
    <row r="100" spans="5:19">
      <c r="H100" s="10"/>
      <c r="I100" s="10"/>
      <c r="J100" s="11"/>
      <c r="K100" s="27"/>
      <c r="L100" s="27"/>
      <c r="M100" s="7"/>
      <c r="P100" s="32"/>
      <c r="Q100" s="33"/>
      <c r="R100" s="32"/>
      <c r="S100" s="33"/>
    </row>
    <row r="101" spans="5:19">
      <c r="H101" s="10"/>
      <c r="I101" s="10"/>
      <c r="J101" s="11"/>
      <c r="K101" s="27"/>
      <c r="L101" s="27"/>
      <c r="M101" s="7"/>
    </row>
    <row r="102" spans="5:19">
      <c r="H102" s="10"/>
      <c r="I102" s="10"/>
      <c r="J102" s="11"/>
      <c r="K102" s="27"/>
      <c r="L102" s="27"/>
      <c r="M102" s="7"/>
    </row>
    <row r="103" spans="5:19">
      <c r="H103" s="10"/>
      <c r="I103" s="10"/>
      <c r="J103" s="11"/>
      <c r="K103" s="27"/>
      <c r="L103" s="27"/>
      <c r="M103" s="7"/>
    </row>
    <row r="104" spans="5:19">
      <c r="H104" s="10"/>
      <c r="I104" s="10"/>
      <c r="J104" s="11"/>
      <c r="K104" s="27"/>
      <c r="L104" s="27"/>
      <c r="M104" s="7"/>
      <c r="P104" s="25"/>
      <c r="Q104" s="26"/>
      <c r="R104" s="25"/>
      <c r="S104" s="26"/>
    </row>
    <row r="105" spans="5:19">
      <c r="E105" s="9"/>
      <c r="F105" s="9"/>
      <c r="G105" s="9"/>
      <c r="H105" s="9"/>
      <c r="I105" s="9"/>
      <c r="J105" s="11"/>
      <c r="K105" s="27"/>
      <c r="L105" s="27"/>
      <c r="M105" s="7"/>
      <c r="P105" s="25"/>
      <c r="Q105" s="26"/>
      <c r="R105" s="25"/>
      <c r="S105" s="26"/>
    </row>
    <row r="106" spans="5:19">
      <c r="H106" s="10"/>
      <c r="I106" s="10"/>
      <c r="J106" s="11"/>
      <c r="K106" s="27"/>
      <c r="L106" s="27"/>
      <c r="M106" s="7"/>
      <c r="P106" s="25"/>
      <c r="Q106" s="26"/>
      <c r="R106" s="25"/>
      <c r="S106" s="26"/>
    </row>
    <row r="107" spans="5:19">
      <c r="H107" s="10"/>
      <c r="I107" s="10"/>
      <c r="J107" s="11"/>
      <c r="K107" s="27"/>
      <c r="L107" s="27"/>
      <c r="M107" s="7"/>
      <c r="P107" s="25"/>
      <c r="Q107" s="26"/>
      <c r="R107" s="25"/>
      <c r="S107" s="26"/>
    </row>
    <row r="108" spans="5:19">
      <c r="H108" s="10"/>
      <c r="I108" s="10"/>
      <c r="J108" s="11"/>
      <c r="K108" s="27"/>
      <c r="L108" s="27"/>
      <c r="M108" s="7"/>
      <c r="P108" s="25"/>
      <c r="Q108" s="26"/>
      <c r="R108" s="25"/>
      <c r="S108" s="26"/>
    </row>
    <row r="109" spans="5:19">
      <c r="H109" s="10"/>
      <c r="I109" s="10"/>
      <c r="J109" s="11"/>
      <c r="K109" s="27"/>
      <c r="L109" s="27"/>
      <c r="M109" s="7"/>
    </row>
    <row r="110" spans="5:19">
      <c r="H110" s="10"/>
      <c r="I110" s="10"/>
      <c r="J110" s="11"/>
      <c r="K110" s="27"/>
      <c r="L110" s="27"/>
      <c r="M110" s="7"/>
    </row>
    <row r="111" spans="5:19">
      <c r="H111" s="10"/>
      <c r="I111" s="10"/>
      <c r="J111" s="11"/>
      <c r="K111" s="27"/>
      <c r="L111" s="27"/>
      <c r="M111" s="7"/>
    </row>
    <row r="112" spans="5:19">
      <c r="H112" s="10"/>
      <c r="I112" s="10"/>
      <c r="J112" s="11"/>
      <c r="K112" s="27"/>
      <c r="L112" s="27"/>
      <c r="M112" s="7"/>
    </row>
    <row r="113" spans="8:13">
      <c r="H113" s="10"/>
      <c r="I113" s="10"/>
      <c r="J113" s="11"/>
      <c r="K113" s="27"/>
      <c r="L113" s="27"/>
      <c r="M113" s="7"/>
    </row>
    <row r="114" spans="8:13">
      <c r="H114" s="10"/>
      <c r="I114" s="10"/>
      <c r="J114" s="11"/>
      <c r="K114" s="27"/>
      <c r="L114" s="27"/>
      <c r="M114" s="7"/>
    </row>
    <row r="115" spans="8:13">
      <c r="H115" s="10"/>
      <c r="I115" s="10"/>
      <c r="J115" s="11"/>
      <c r="K115" s="27"/>
      <c r="L115" s="27"/>
      <c r="M115" s="7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vil2-iso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2023-06-23T08:32:42Z</dcterms:created>
  <dcterms:modified xsi:type="dcterms:W3CDTF">2023-06-23T08:32:59Z</dcterms:modified>
</cp:coreProperties>
</file>