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ate1904="1"/>
  <mc:AlternateContent xmlns:mc="http://schemas.openxmlformats.org/markup-compatibility/2006">
    <mc:Choice Requires="x15">
      <x15ac:absPath xmlns:x15ac="http://schemas.microsoft.com/office/spreadsheetml/2010/11/ac" url="F:\DG\STM\FRANCE\Chauvet\Chau-stm2\"/>
    </mc:Choice>
  </mc:AlternateContent>
  <xr:revisionPtr revIDLastSave="0" documentId="8_{7442F13A-0CEB-416F-A984-C9029F9B45D7}" xr6:coauthVersionLast="36" xr6:coauthVersionMax="36" xr10:uidLastSave="{00000000-0000-0000-0000-000000000000}"/>
  <bookViews>
    <workbookView xWindow="1020" yWindow="96" windowWidth="12396" windowHeight="9312" tabRatio="788"/>
  </bookViews>
  <sheets>
    <sheet name="Chau2iso" sheetId="1" r:id="rId1"/>
    <sheet name="ch2-18O-13C -mm" sheetId="18" r:id="rId2"/>
    <sheet name="ch2-18O-13C-agesU-Th)" sheetId="21" r:id="rId3"/>
    <sheet name="d18O-d13C" sheetId="19" r:id="rId4"/>
    <sheet name="CH2-doubles" sheetId="20" r:id="rId5"/>
    <sheet name="Feuil2" sheetId="2" r:id="rId6"/>
    <sheet name="Feuil3" sheetId="3" r:id="rId7"/>
    <sheet name="Feuil4" sheetId="4" r:id="rId8"/>
    <sheet name="Feuil5" sheetId="5" r:id="rId9"/>
    <sheet name="Feuil6" sheetId="6" r:id="rId10"/>
    <sheet name="Feuil7" sheetId="7" r:id="rId11"/>
    <sheet name="Feuil8" sheetId="8" r:id="rId12"/>
    <sheet name="Feuil9" sheetId="9" r:id="rId13"/>
    <sheet name="Feuil10" sheetId="10" r:id="rId14"/>
    <sheet name="Feuil11" sheetId="11" r:id="rId15"/>
    <sheet name="Feuil12" sheetId="12" r:id="rId16"/>
    <sheet name="Feuil13" sheetId="13" r:id="rId17"/>
    <sheet name="Feuil14" sheetId="14" r:id="rId18"/>
    <sheet name="Feuil15" sheetId="15" r:id="rId19"/>
    <sheet name="Feuil16" sheetId="16" r:id="rId20"/>
  </sheets>
  <calcPr calcId="191029"/>
</workbook>
</file>

<file path=xl/calcChain.xml><?xml version="1.0" encoding="utf-8"?>
<calcChain xmlns="http://schemas.openxmlformats.org/spreadsheetml/2006/main">
  <c r="C3" i="1" l="1"/>
  <c r="C4" i="1"/>
  <c r="C5" i="1" s="1"/>
  <c r="F13" i="1"/>
  <c r="F11" i="1"/>
  <c r="F36" i="1"/>
  <c r="F2" i="1"/>
  <c r="F4" i="1"/>
  <c r="L36" i="1"/>
  <c r="L35" i="1"/>
  <c r="L13" i="1"/>
  <c r="L11" i="1"/>
  <c r="L10" i="1"/>
  <c r="L4" i="1"/>
  <c r="L3" i="1"/>
  <c r="L2" i="1"/>
  <c r="L5" i="1" l="1"/>
  <c r="C6" i="1"/>
  <c r="F5" i="1"/>
  <c r="L6" i="1" l="1"/>
  <c r="C7" i="1"/>
  <c r="F6" i="1"/>
  <c r="F7" i="1" l="1"/>
  <c r="L7" i="1"/>
  <c r="C8" i="1"/>
  <c r="F8" i="1" l="1"/>
  <c r="L8" i="1"/>
  <c r="C9" i="1"/>
  <c r="F9" i="1" l="1"/>
  <c r="L9" i="1"/>
  <c r="C14" i="1"/>
  <c r="C15" i="1" l="1"/>
  <c r="L14" i="1"/>
  <c r="F14" i="1"/>
  <c r="C16" i="1" l="1"/>
  <c r="F15" i="1"/>
  <c r="L15" i="1"/>
  <c r="F16" i="1" l="1"/>
  <c r="C17" i="1"/>
  <c r="L16" i="1"/>
  <c r="C18" i="1" l="1"/>
  <c r="L17" i="1"/>
  <c r="F18" i="1" l="1"/>
  <c r="L18" i="1"/>
  <c r="C19" i="1"/>
  <c r="F19" i="1" l="1"/>
  <c r="L19" i="1"/>
  <c r="C20" i="1"/>
  <c r="L20" i="1" l="1"/>
  <c r="F20" i="1"/>
  <c r="C21" i="1"/>
  <c r="F21" i="1" l="1"/>
  <c r="L21" i="1"/>
  <c r="C22" i="1"/>
  <c r="C23" i="1" l="1"/>
  <c r="F22" i="1"/>
  <c r="L22" i="1"/>
  <c r="C24" i="1" l="1"/>
  <c r="L23" i="1"/>
  <c r="F23" i="1"/>
  <c r="C25" i="1" l="1"/>
  <c r="F24" i="1"/>
  <c r="L24" i="1"/>
  <c r="F25" i="1" l="1"/>
  <c r="C26" i="1"/>
  <c r="L25" i="1"/>
  <c r="F26" i="1" l="1"/>
  <c r="C27" i="1"/>
  <c r="L26" i="1"/>
  <c r="F27" i="1" l="1"/>
  <c r="L27" i="1"/>
  <c r="C28" i="1"/>
  <c r="F28" i="1" l="1"/>
  <c r="L28" i="1"/>
  <c r="C29" i="1"/>
  <c r="L29" i="1" l="1"/>
  <c r="C30" i="1"/>
  <c r="F29" i="1"/>
  <c r="C31" i="1" l="1"/>
  <c r="F30" i="1"/>
  <c r="L30" i="1"/>
  <c r="C32" i="1" l="1"/>
  <c r="F31" i="1"/>
  <c r="L31" i="1"/>
  <c r="C33" i="1" l="1"/>
  <c r="F32" i="1"/>
  <c r="L32" i="1"/>
  <c r="L33" i="1" l="1"/>
  <c r="C34" i="1"/>
  <c r="F33" i="1"/>
  <c r="L34" i="1" l="1"/>
  <c r="F34" i="1"/>
</calcChain>
</file>

<file path=xl/sharedStrings.xml><?xml version="1.0" encoding="utf-8"?>
<sst xmlns="http://schemas.openxmlformats.org/spreadsheetml/2006/main" count="75" uniqueCount="57">
  <si>
    <t>Sample Name</t>
  </si>
  <si>
    <t>ch2-0</t>
  </si>
  <si>
    <t>ch2-10</t>
  </si>
  <si>
    <t>ch2-15</t>
  </si>
  <si>
    <t>ch2-20</t>
  </si>
  <si>
    <t>ch2-25</t>
  </si>
  <si>
    <t>ch2-30</t>
  </si>
  <si>
    <t>ch2-35</t>
  </si>
  <si>
    <t>ch2-40</t>
  </si>
  <si>
    <t>ch2-45</t>
  </si>
  <si>
    <t>ch2-50</t>
  </si>
  <si>
    <t>ch2-60</t>
  </si>
  <si>
    <t>ch2-65</t>
  </si>
  <si>
    <t>ch2-70</t>
  </si>
  <si>
    <t>ch2-75</t>
  </si>
  <si>
    <t>ch2-80</t>
  </si>
  <si>
    <t>ch2-85</t>
  </si>
  <si>
    <t>ch2-90</t>
  </si>
  <si>
    <t>ch2-95</t>
  </si>
  <si>
    <t>ch2-100</t>
  </si>
  <si>
    <t>ch2-105</t>
  </si>
  <si>
    <t>ch2-110</t>
  </si>
  <si>
    <t>ch2-115</t>
  </si>
  <si>
    <t>ch2-120</t>
  </si>
  <si>
    <t>ch2-125</t>
  </si>
  <si>
    <t>ch2-130</t>
  </si>
  <si>
    <t>ch2-135</t>
  </si>
  <si>
    <t>ch2-140</t>
  </si>
  <si>
    <t>ch2-40D1</t>
  </si>
  <si>
    <t>ch2-40D2</t>
  </si>
  <si>
    <t>ch2-40G1</t>
  </si>
  <si>
    <t>ch2-40G2</t>
  </si>
  <si>
    <t>ch2-115D1</t>
  </si>
  <si>
    <t>ch2-115D2</t>
  </si>
  <si>
    <t>ch2-115G1</t>
  </si>
  <si>
    <t>ch2-115G2</t>
  </si>
  <si>
    <t>mm/axe</t>
  </si>
  <si>
    <t>mm/base</t>
  </si>
  <si>
    <t>14C age yr/2000</t>
  </si>
  <si>
    <t>chau2-14C-B</t>
  </si>
  <si>
    <t>d18O du 14C</t>
  </si>
  <si>
    <t>d13C du 14C</t>
  </si>
  <si>
    <t>∂18O corrigé</t>
  </si>
  <si>
    <t>∂13C corrigé</t>
  </si>
  <si>
    <t> 18O=-5,0884</t>
  </si>
  <si>
    <t xml:space="preserve">   13C =-6,4655</t>
  </si>
  <si>
    <t>U/Th ages yr/2000</t>
  </si>
  <si>
    <t>CH2-40mm ∂18O corrigé</t>
  </si>
  <si>
    <t>CH2-40mm ∂13C corrigé</t>
  </si>
  <si>
    <t xml:space="preserve">CH2-115mm ∂18O corrigé </t>
  </si>
  <si>
    <t>CH2-115mm ∂13C corrigé</t>
  </si>
  <si>
    <t>D1</t>
  </si>
  <si>
    <t>ch2-5 U/Th Abis</t>
  </si>
  <si>
    <t>U/Th-37</t>
  </si>
  <si>
    <t>error</t>
  </si>
  <si>
    <t>ch2-55 U/Th 55</t>
  </si>
  <si>
    <t>U/Th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</si>
</sst>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00"/>
  </numFmts>
  <fonts count="17">
    <font>
      <sz val="10"/>
      <name val="Geneva"/>
    </font>
    <font>
      <b/>
      <sz val="10"/>
      <name val="Geneva"/>
    </font>
    <font>
      <sz val="10"/>
      <name val="Geneva"/>
    </font>
    <font>
      <b/>
      <sz val="10"/>
      <color indexed="10"/>
      <name val="Geneva"/>
    </font>
    <font>
      <sz val="10"/>
      <color indexed="10"/>
      <name val="Geneva"/>
    </font>
    <font>
      <sz val="10"/>
      <name val="Arial"/>
    </font>
    <font>
      <b/>
      <sz val="10"/>
      <name val="Arial"/>
      <family val="2"/>
    </font>
    <font>
      <sz val="8"/>
      <name val="MS Sans Serif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181" fontId="4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0" fontId="4" fillId="0" borderId="0" xfId="0" applyFon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81" fontId="4" fillId="2" borderId="0" xfId="0" applyNumberFormat="1" applyFont="1" applyFill="1" applyAlignment="1">
      <alignment horizontal="center"/>
    </xf>
    <xf numFmtId="0" fontId="0" fillId="2" borderId="0" xfId="0" applyFill="1"/>
    <xf numFmtId="1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81" fontId="4" fillId="3" borderId="0" xfId="0" applyNumberFormat="1" applyFont="1" applyFill="1" applyAlignment="1">
      <alignment horizontal="center"/>
    </xf>
    <xf numFmtId="0" fontId="0" fillId="3" borderId="0" xfId="0" applyFill="1"/>
    <xf numFmtId="1" fontId="6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3" Type="http://schemas.openxmlformats.org/officeDocument/2006/relationships/chartsheet" Target="chart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24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76647206005004154"/>
          <c:h val="0.92972972972972978"/>
        </c:manualLayout>
      </c:layout>
      <c:scatterChart>
        <c:scatterStyle val="lineMarker"/>
        <c:varyColors val="0"/>
        <c:ser>
          <c:idx val="1"/>
          <c:order val="1"/>
          <c:tx>
            <c:strRef>
              <c:f>Chau2iso!$I$1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Chau2iso!$C$2:$C$34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</c:numCache>
            </c:numRef>
          </c:xVal>
          <c:yVal>
            <c:numRef>
              <c:f>Chau2iso!$I$2:$I$34</c:f>
              <c:numCache>
                <c:formatCode>0.0000</c:formatCode>
                <c:ptCount val="33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-8.2216448810577454</c:v>
                </c:pt>
                <c:pt idx="9">
                  <c:v>-8.2216448810577454</c:v>
                </c:pt>
                <c:pt idx="12">
                  <c:v>-6.4654999999999996</c:v>
                </c:pt>
                <c:pt idx="13">
                  <c:v>-8.6154758671663849</c:v>
                </c:pt>
                <c:pt idx="14">
                  <c:v>-8.0905005619925046</c:v>
                </c:pt>
                <c:pt idx="15">
                  <c:v>-8.2335688237453688</c:v>
                </c:pt>
                <c:pt idx="16">
                  <c:v>-8.2935616412902604</c:v>
                </c:pt>
                <c:pt idx="17">
                  <c:v>-8.3005528614265813</c:v>
                </c:pt>
                <c:pt idx="18">
                  <c:v>-8.0995763973707966</c:v>
                </c:pt>
                <c:pt idx="19">
                  <c:v>-8.1392349343121708</c:v>
                </c:pt>
                <c:pt idx="20">
                  <c:v>-8.2093539307863121</c:v>
                </c:pt>
                <c:pt idx="21">
                  <c:v>-8.8875419900165262</c:v>
                </c:pt>
                <c:pt idx="22">
                  <c:v>-8.6151966115381722</c:v>
                </c:pt>
                <c:pt idx="23">
                  <c:v>-6.8032532120995901</c:v>
                </c:pt>
                <c:pt idx="24">
                  <c:v>-7.5266505801119852</c:v>
                </c:pt>
                <c:pt idx="25">
                  <c:v>-7.6754901961084414</c:v>
                </c:pt>
                <c:pt idx="26">
                  <c:v>-7.2481292181812087</c:v>
                </c:pt>
                <c:pt idx="27">
                  <c:v>-7.1791540648089569</c:v>
                </c:pt>
                <c:pt idx="28">
                  <c:v>-7.7573148965340897</c:v>
                </c:pt>
                <c:pt idx="29">
                  <c:v>-6.7947769049700488</c:v>
                </c:pt>
                <c:pt idx="30">
                  <c:v>-7.7989776777523527</c:v>
                </c:pt>
                <c:pt idx="31">
                  <c:v>-6.7561940169839563</c:v>
                </c:pt>
                <c:pt idx="32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B-403D-A3E5-D3C780939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786223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Chau2iso!$H$1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Chau2iso!$C$2:$C$34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</c:numCache>
            </c:numRef>
          </c:xVal>
          <c:yVal>
            <c:numRef>
              <c:f>Chau2iso!$H$2:$H$34</c:f>
              <c:numCache>
                <c:formatCode>0.0000</c:formatCode>
                <c:ptCount val="33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-5.8709104811552519</c:v>
                </c:pt>
                <c:pt idx="9">
                  <c:v>-5.8709104811552519</c:v>
                </c:pt>
                <c:pt idx="12">
                  <c:v>-5.0884</c:v>
                </c:pt>
                <c:pt idx="13">
                  <c:v>-6.1285567981439311</c:v>
                </c:pt>
                <c:pt idx="14">
                  <c:v>-5.6488129459236225</c:v>
                </c:pt>
                <c:pt idx="15">
                  <c:v>-5.5045435108760161</c:v>
                </c:pt>
                <c:pt idx="16">
                  <c:v>-5.6205136970528473</c:v>
                </c:pt>
                <c:pt idx="17">
                  <c:v>-5.5009961794509969</c:v>
                </c:pt>
                <c:pt idx="18">
                  <c:v>-5.6435274562057209</c:v>
                </c:pt>
                <c:pt idx="19">
                  <c:v>-5.569509913549159</c:v>
                </c:pt>
                <c:pt idx="20">
                  <c:v>-5.6957518008201955</c:v>
                </c:pt>
                <c:pt idx="21">
                  <c:v>-5.7350591912104658</c:v>
                </c:pt>
                <c:pt idx="22">
                  <c:v>-6.0693680274904489</c:v>
                </c:pt>
                <c:pt idx="23">
                  <c:v>-4.9417997796687807</c:v>
                </c:pt>
                <c:pt idx="24">
                  <c:v>-4.685784768138344</c:v>
                </c:pt>
                <c:pt idx="25">
                  <c:v>-5.1414881850266347</c:v>
                </c:pt>
                <c:pt idx="26">
                  <c:v>-5.4778043715316258</c:v>
                </c:pt>
                <c:pt idx="27">
                  <c:v>-5.268832062439623</c:v>
                </c:pt>
                <c:pt idx="28">
                  <c:v>-4.9747703653537929</c:v>
                </c:pt>
                <c:pt idx="29">
                  <c:v>-4.8963672431634908</c:v>
                </c:pt>
                <c:pt idx="30">
                  <c:v>-4.6850982580612976</c:v>
                </c:pt>
                <c:pt idx="31">
                  <c:v>-5.1357633429553005</c:v>
                </c:pt>
                <c:pt idx="32">
                  <c:v>-4.8936242824453755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B-403D-A3E5-D3C780939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2100786223"/>
        <c:scaling>
          <c:orientation val="maxMin"/>
          <c:max val="150"/>
          <c:min val="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"/>
        <c:minorUnit val="1"/>
      </c:valAx>
      <c:valAx>
        <c:axId val="1"/>
        <c:scaling>
          <c:orientation val="minMax"/>
          <c:max val="-5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00786223"/>
        <c:crosses val="autoZero"/>
        <c:crossBetween val="midCat"/>
      </c:valAx>
      <c:val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-4"/>
        </c:scaling>
        <c:delete val="0"/>
        <c:axPos val="l"/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6380316930749"/>
          <c:y val="0.46621621621621623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76480400333611342"/>
          <c:h val="0.85270270270270276"/>
        </c:manualLayout>
      </c:layout>
      <c:scatterChart>
        <c:scatterStyle val="lineMarker"/>
        <c:varyColors val="0"/>
        <c:ser>
          <c:idx val="1"/>
          <c:order val="1"/>
          <c:tx>
            <c:strRef>
              <c:f>Chau2iso!$I$1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Chau2iso!$F$2:$F$34</c:f>
              <c:numCache>
                <c:formatCode>General</c:formatCode>
                <c:ptCount val="33"/>
                <c:pt idx="0" formatCode="0">
                  <c:v>14063</c:v>
                </c:pt>
                <c:pt idx="1">
                  <c:v>13995</c:v>
                </c:pt>
                <c:pt idx="2" formatCode="0">
                  <c:v>13926.44</c:v>
                </c:pt>
                <c:pt idx="3" formatCode="0">
                  <c:v>13858.16</c:v>
                </c:pt>
                <c:pt idx="4" formatCode="0">
                  <c:v>13789.88</c:v>
                </c:pt>
                <c:pt idx="5" formatCode="0">
                  <c:v>13721.6</c:v>
                </c:pt>
                <c:pt idx="6" formatCode="0">
                  <c:v>13653.32</c:v>
                </c:pt>
                <c:pt idx="7" formatCode="0">
                  <c:v>13585.04</c:v>
                </c:pt>
                <c:pt idx="8" formatCode="0">
                  <c:v>13558</c:v>
                </c:pt>
                <c:pt idx="9" formatCode="0">
                  <c:v>13483.880000000001</c:v>
                </c:pt>
                <c:pt idx="11" formatCode="0">
                  <c:v>13483.880000000001</c:v>
                </c:pt>
                <c:pt idx="12" formatCode="0">
                  <c:v>13483.880000000001</c:v>
                </c:pt>
                <c:pt idx="13" formatCode="0">
                  <c:v>13359.99</c:v>
                </c:pt>
                <c:pt idx="14" formatCode="0">
                  <c:v>13236.1</c:v>
                </c:pt>
                <c:pt idx="15" formatCode="0">
                  <c:v>13112</c:v>
                </c:pt>
                <c:pt idx="16" formatCode="0">
                  <c:v>12885.64</c:v>
                </c:pt>
                <c:pt idx="17" formatCode="0">
                  <c:v>12658.86</c:v>
                </c:pt>
                <c:pt idx="18" formatCode="0">
                  <c:v>12432.08</c:v>
                </c:pt>
                <c:pt idx="19" formatCode="0">
                  <c:v>12205.3</c:v>
                </c:pt>
                <c:pt idx="20" formatCode="0">
                  <c:v>11978.52</c:v>
                </c:pt>
                <c:pt idx="21" formatCode="0">
                  <c:v>11751.74</c:v>
                </c:pt>
                <c:pt idx="22" formatCode="0">
                  <c:v>11524.96</c:v>
                </c:pt>
                <c:pt idx="23" formatCode="0">
                  <c:v>11298.18</c:v>
                </c:pt>
                <c:pt idx="24" formatCode="0">
                  <c:v>11071.4</c:v>
                </c:pt>
                <c:pt idx="25" formatCode="0">
                  <c:v>10844.619999999999</c:v>
                </c:pt>
                <c:pt idx="26" formatCode="0">
                  <c:v>10617.84</c:v>
                </c:pt>
                <c:pt idx="27" formatCode="0">
                  <c:v>10391.06</c:v>
                </c:pt>
                <c:pt idx="28" formatCode="0">
                  <c:v>10164.279999999999</c:v>
                </c:pt>
                <c:pt idx="29" formatCode="0">
                  <c:v>9937.5</c:v>
                </c:pt>
                <c:pt idx="30" formatCode="0">
                  <c:v>9710.7199999999993</c:v>
                </c:pt>
                <c:pt idx="31" formatCode="0">
                  <c:v>9483.9399999999987</c:v>
                </c:pt>
                <c:pt idx="32" formatCode="0">
                  <c:v>9257.16</c:v>
                </c:pt>
              </c:numCache>
            </c:numRef>
          </c:xVal>
          <c:yVal>
            <c:numRef>
              <c:f>Chau2iso!$I$2:$I$34</c:f>
              <c:numCache>
                <c:formatCode>0.0000</c:formatCode>
                <c:ptCount val="33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-8.2216448810577454</c:v>
                </c:pt>
                <c:pt idx="9">
                  <c:v>-8.2216448810577454</c:v>
                </c:pt>
                <c:pt idx="12">
                  <c:v>-6.4654999999999996</c:v>
                </c:pt>
                <c:pt idx="13">
                  <c:v>-8.6154758671663849</c:v>
                </c:pt>
                <c:pt idx="14">
                  <c:v>-8.0905005619925046</c:v>
                </c:pt>
                <c:pt idx="15">
                  <c:v>-8.2335688237453688</c:v>
                </c:pt>
                <c:pt idx="16">
                  <c:v>-8.2935616412902604</c:v>
                </c:pt>
                <c:pt idx="17">
                  <c:v>-8.3005528614265813</c:v>
                </c:pt>
                <c:pt idx="18">
                  <c:v>-8.0995763973707966</c:v>
                </c:pt>
                <c:pt idx="19">
                  <c:v>-8.1392349343121708</c:v>
                </c:pt>
                <c:pt idx="20">
                  <c:v>-8.2093539307863121</c:v>
                </c:pt>
                <c:pt idx="21">
                  <c:v>-8.8875419900165262</c:v>
                </c:pt>
                <c:pt idx="22">
                  <c:v>-8.6151966115381722</c:v>
                </c:pt>
                <c:pt idx="23">
                  <c:v>-6.8032532120995901</c:v>
                </c:pt>
                <c:pt idx="24">
                  <c:v>-7.5266505801119852</c:v>
                </c:pt>
                <c:pt idx="25">
                  <c:v>-7.6754901961084414</c:v>
                </c:pt>
                <c:pt idx="26">
                  <c:v>-7.2481292181812087</c:v>
                </c:pt>
                <c:pt idx="27">
                  <c:v>-7.1791540648089569</c:v>
                </c:pt>
                <c:pt idx="28">
                  <c:v>-7.7573148965340897</c:v>
                </c:pt>
                <c:pt idx="29">
                  <c:v>-6.7947769049700488</c:v>
                </c:pt>
                <c:pt idx="30">
                  <c:v>-7.7989776777523527</c:v>
                </c:pt>
                <c:pt idx="31">
                  <c:v>-6.7561940169839563</c:v>
                </c:pt>
                <c:pt idx="32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D-4061-9DA1-AB0A5A93F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0717471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Chau2iso!$H$1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Chau2iso!$F$2:$F$34</c:f>
              <c:numCache>
                <c:formatCode>General</c:formatCode>
                <c:ptCount val="33"/>
                <c:pt idx="0" formatCode="0">
                  <c:v>14063</c:v>
                </c:pt>
                <c:pt idx="1">
                  <c:v>13995</c:v>
                </c:pt>
                <c:pt idx="2" formatCode="0">
                  <c:v>13926.44</c:v>
                </c:pt>
                <c:pt idx="3" formatCode="0">
                  <c:v>13858.16</c:v>
                </c:pt>
                <c:pt idx="4" formatCode="0">
                  <c:v>13789.88</c:v>
                </c:pt>
                <c:pt idx="5" formatCode="0">
                  <c:v>13721.6</c:v>
                </c:pt>
                <c:pt idx="6" formatCode="0">
                  <c:v>13653.32</c:v>
                </c:pt>
                <c:pt idx="7" formatCode="0">
                  <c:v>13585.04</c:v>
                </c:pt>
                <c:pt idx="8" formatCode="0">
                  <c:v>13558</c:v>
                </c:pt>
                <c:pt idx="9" formatCode="0">
                  <c:v>13483.880000000001</c:v>
                </c:pt>
                <c:pt idx="11" formatCode="0">
                  <c:v>13483.880000000001</c:v>
                </c:pt>
                <c:pt idx="12" formatCode="0">
                  <c:v>13483.880000000001</c:v>
                </c:pt>
                <c:pt idx="13" formatCode="0">
                  <c:v>13359.99</c:v>
                </c:pt>
                <c:pt idx="14" formatCode="0">
                  <c:v>13236.1</c:v>
                </c:pt>
                <c:pt idx="15" formatCode="0">
                  <c:v>13112</c:v>
                </c:pt>
                <c:pt idx="16" formatCode="0">
                  <c:v>12885.64</c:v>
                </c:pt>
                <c:pt idx="17" formatCode="0">
                  <c:v>12658.86</c:v>
                </c:pt>
                <c:pt idx="18" formatCode="0">
                  <c:v>12432.08</c:v>
                </c:pt>
                <c:pt idx="19" formatCode="0">
                  <c:v>12205.3</c:v>
                </c:pt>
                <c:pt idx="20" formatCode="0">
                  <c:v>11978.52</c:v>
                </c:pt>
                <c:pt idx="21" formatCode="0">
                  <c:v>11751.74</c:v>
                </c:pt>
                <c:pt idx="22" formatCode="0">
                  <c:v>11524.96</c:v>
                </c:pt>
                <c:pt idx="23" formatCode="0">
                  <c:v>11298.18</c:v>
                </c:pt>
                <c:pt idx="24" formatCode="0">
                  <c:v>11071.4</c:v>
                </c:pt>
                <c:pt idx="25" formatCode="0">
                  <c:v>10844.619999999999</c:v>
                </c:pt>
                <c:pt idx="26" formatCode="0">
                  <c:v>10617.84</c:v>
                </c:pt>
                <c:pt idx="27" formatCode="0">
                  <c:v>10391.06</c:v>
                </c:pt>
                <c:pt idx="28" formatCode="0">
                  <c:v>10164.279999999999</c:v>
                </c:pt>
                <c:pt idx="29" formatCode="0">
                  <c:v>9937.5</c:v>
                </c:pt>
                <c:pt idx="30" formatCode="0">
                  <c:v>9710.7199999999993</c:v>
                </c:pt>
                <c:pt idx="31" formatCode="0">
                  <c:v>9483.9399999999987</c:v>
                </c:pt>
                <c:pt idx="32" formatCode="0">
                  <c:v>9257.16</c:v>
                </c:pt>
              </c:numCache>
            </c:numRef>
          </c:xVal>
          <c:yVal>
            <c:numRef>
              <c:f>Chau2iso!$H$2:$H$34</c:f>
              <c:numCache>
                <c:formatCode>0.0000</c:formatCode>
                <c:ptCount val="33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-5.8709104811552519</c:v>
                </c:pt>
                <c:pt idx="9">
                  <c:v>-5.8709104811552519</c:v>
                </c:pt>
                <c:pt idx="12">
                  <c:v>-5.0884</c:v>
                </c:pt>
                <c:pt idx="13">
                  <c:v>-6.1285567981439311</c:v>
                </c:pt>
                <c:pt idx="14">
                  <c:v>-5.6488129459236225</c:v>
                </c:pt>
                <c:pt idx="15">
                  <c:v>-5.5045435108760161</c:v>
                </c:pt>
                <c:pt idx="16">
                  <c:v>-5.6205136970528473</c:v>
                </c:pt>
                <c:pt idx="17">
                  <c:v>-5.5009961794509969</c:v>
                </c:pt>
                <c:pt idx="18">
                  <c:v>-5.6435274562057209</c:v>
                </c:pt>
                <c:pt idx="19">
                  <c:v>-5.569509913549159</c:v>
                </c:pt>
                <c:pt idx="20">
                  <c:v>-5.6957518008201955</c:v>
                </c:pt>
                <c:pt idx="21">
                  <c:v>-5.7350591912104658</c:v>
                </c:pt>
                <c:pt idx="22">
                  <c:v>-6.0693680274904489</c:v>
                </c:pt>
                <c:pt idx="23">
                  <c:v>-4.9417997796687807</c:v>
                </c:pt>
                <c:pt idx="24">
                  <c:v>-4.685784768138344</c:v>
                </c:pt>
                <c:pt idx="25">
                  <c:v>-5.1414881850266347</c:v>
                </c:pt>
                <c:pt idx="26">
                  <c:v>-5.4778043715316258</c:v>
                </c:pt>
                <c:pt idx="27">
                  <c:v>-5.268832062439623</c:v>
                </c:pt>
                <c:pt idx="28">
                  <c:v>-4.9747703653537929</c:v>
                </c:pt>
                <c:pt idx="29">
                  <c:v>-4.8963672431634908</c:v>
                </c:pt>
                <c:pt idx="30">
                  <c:v>-4.6850982580612976</c:v>
                </c:pt>
                <c:pt idx="31">
                  <c:v>-5.1357633429553005</c:v>
                </c:pt>
                <c:pt idx="32">
                  <c:v>-4.8936242824453755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D-4061-9DA1-AB0A5A93F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1850717471"/>
        <c:scaling>
          <c:orientation val="minMax"/>
          <c:max val="15000"/>
          <c:min val="8500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U/Th ages yr/2000 </a:t>
                </a:r>
              </a:p>
            </c:rich>
          </c:tx>
          <c:layout>
            <c:manualLayout>
              <c:xMode val="edge"/>
              <c:yMode val="edge"/>
              <c:x val="0.69474562135112583"/>
              <c:y val="0.839189189189189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inorUnit val="100"/>
      </c:valAx>
      <c:valAx>
        <c:axId val="1"/>
        <c:scaling>
          <c:orientation val="maxMin"/>
          <c:max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50717471"/>
        <c:crosses val="autoZero"/>
        <c:crossBetween val="midCat"/>
      </c:valAx>
      <c:valAx>
        <c:axId val="3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axMin"/>
          <c:max val="-4"/>
        </c:scaling>
        <c:delete val="0"/>
        <c:axPos val="r"/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739783152627182"/>
          <c:y val="0.427027027027027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84070058381971E-2"/>
          <c:y val="3.5135135135135137E-2"/>
          <c:w val="0.90408673894912417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Chau2iso!$I$1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Chau2iso!$H$2:$H$34</c:f>
              <c:numCache>
                <c:formatCode>0.0000</c:formatCode>
                <c:ptCount val="33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-5.8709104811552519</c:v>
                </c:pt>
                <c:pt idx="9">
                  <c:v>-5.8709104811552519</c:v>
                </c:pt>
                <c:pt idx="12">
                  <c:v>-5.0884</c:v>
                </c:pt>
                <c:pt idx="13">
                  <c:v>-6.1285567981439311</c:v>
                </c:pt>
                <c:pt idx="14">
                  <c:v>-5.6488129459236225</c:v>
                </c:pt>
                <c:pt idx="15">
                  <c:v>-5.5045435108760161</c:v>
                </c:pt>
                <c:pt idx="16">
                  <c:v>-5.6205136970528473</c:v>
                </c:pt>
                <c:pt idx="17">
                  <c:v>-5.5009961794509969</c:v>
                </c:pt>
                <c:pt idx="18">
                  <c:v>-5.6435274562057209</c:v>
                </c:pt>
                <c:pt idx="19">
                  <c:v>-5.569509913549159</c:v>
                </c:pt>
                <c:pt idx="20">
                  <c:v>-5.6957518008201955</c:v>
                </c:pt>
                <c:pt idx="21">
                  <c:v>-5.7350591912104658</c:v>
                </c:pt>
                <c:pt idx="22">
                  <c:v>-6.0693680274904489</c:v>
                </c:pt>
                <c:pt idx="23">
                  <c:v>-4.9417997796687807</c:v>
                </c:pt>
                <c:pt idx="24">
                  <c:v>-4.685784768138344</c:v>
                </c:pt>
                <c:pt idx="25">
                  <c:v>-5.1414881850266347</c:v>
                </c:pt>
                <c:pt idx="26">
                  <c:v>-5.4778043715316258</c:v>
                </c:pt>
                <c:pt idx="27">
                  <c:v>-5.268832062439623</c:v>
                </c:pt>
                <c:pt idx="28">
                  <c:v>-4.9747703653537929</c:v>
                </c:pt>
                <c:pt idx="29">
                  <c:v>-4.8963672431634908</c:v>
                </c:pt>
                <c:pt idx="30">
                  <c:v>-4.6850982580612976</c:v>
                </c:pt>
                <c:pt idx="31">
                  <c:v>-5.1357633429553005</c:v>
                </c:pt>
                <c:pt idx="32">
                  <c:v>-4.8936242824453755</c:v>
                </c:pt>
              </c:numCache>
            </c:numRef>
          </c:xVal>
          <c:yVal>
            <c:numRef>
              <c:f>Chau2iso!$I$2:$I$34</c:f>
              <c:numCache>
                <c:formatCode>0.0000</c:formatCode>
                <c:ptCount val="33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-8.2216448810577454</c:v>
                </c:pt>
                <c:pt idx="9">
                  <c:v>-8.2216448810577454</c:v>
                </c:pt>
                <c:pt idx="12">
                  <c:v>-6.4654999999999996</c:v>
                </c:pt>
                <c:pt idx="13">
                  <c:v>-8.6154758671663849</c:v>
                </c:pt>
                <c:pt idx="14">
                  <c:v>-8.0905005619925046</c:v>
                </c:pt>
                <c:pt idx="15">
                  <c:v>-8.2335688237453688</c:v>
                </c:pt>
                <c:pt idx="16">
                  <c:v>-8.2935616412902604</c:v>
                </c:pt>
                <c:pt idx="17">
                  <c:v>-8.3005528614265813</c:v>
                </c:pt>
                <c:pt idx="18">
                  <c:v>-8.0995763973707966</c:v>
                </c:pt>
                <c:pt idx="19">
                  <c:v>-8.1392349343121708</c:v>
                </c:pt>
                <c:pt idx="20">
                  <c:v>-8.2093539307863121</c:v>
                </c:pt>
                <c:pt idx="21">
                  <c:v>-8.8875419900165262</c:v>
                </c:pt>
                <c:pt idx="22">
                  <c:v>-8.6151966115381722</c:v>
                </c:pt>
                <c:pt idx="23">
                  <c:v>-6.8032532120995901</c:v>
                </c:pt>
                <c:pt idx="24">
                  <c:v>-7.5266505801119852</c:v>
                </c:pt>
                <c:pt idx="25">
                  <c:v>-7.6754901961084414</c:v>
                </c:pt>
                <c:pt idx="26">
                  <c:v>-7.2481292181812087</c:v>
                </c:pt>
                <c:pt idx="27">
                  <c:v>-7.1791540648089569</c:v>
                </c:pt>
                <c:pt idx="28">
                  <c:v>-7.7573148965340897</c:v>
                </c:pt>
                <c:pt idx="29">
                  <c:v>-6.7947769049700488</c:v>
                </c:pt>
                <c:pt idx="30">
                  <c:v>-7.7989776777523527</c:v>
                </c:pt>
                <c:pt idx="31">
                  <c:v>-6.7561940169839563</c:v>
                </c:pt>
                <c:pt idx="32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DC-4F89-9CBB-2365A1ACC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129615"/>
        <c:axId val="1"/>
      </c:scatterChart>
      <c:valAx>
        <c:axId val="1835129615"/>
        <c:scaling>
          <c:orientation val="minMax"/>
          <c:max val="-4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d18O</a:t>
                </a:r>
              </a:p>
            </c:rich>
          </c:tx>
          <c:layout>
            <c:manualLayout>
              <c:xMode val="edge"/>
              <c:yMode val="edge"/>
              <c:x val="0.493744787322769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d13C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447297297297297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3512961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684737281067557E-2"/>
          <c:y val="3.5135135135135137E-2"/>
          <c:w val="0.74728940783986653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Chau2iso!$H$40</c:f>
              <c:strCache>
                <c:ptCount val="1"/>
                <c:pt idx="0">
                  <c:v>CH2-40mm 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Chau2iso!$B$41:$B$45</c:f>
              <c:numCache>
                <c:formatCode>General</c:formatCode>
                <c:ptCount val="5"/>
                <c:pt idx="0">
                  <c:v>7.5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-7.5</c:v>
                </c:pt>
              </c:numCache>
            </c:numRef>
          </c:xVal>
          <c:yVal>
            <c:numRef>
              <c:f>Chau2iso!$H$41:$H$45</c:f>
              <c:numCache>
                <c:formatCode>0.0000</c:formatCode>
                <c:ptCount val="5"/>
                <c:pt idx="0">
                  <c:v>-5.0229447039159743</c:v>
                </c:pt>
                <c:pt idx="1">
                  <c:v>-5.0508440034944302</c:v>
                </c:pt>
                <c:pt idx="2">
                  <c:v>-5.0884</c:v>
                </c:pt>
                <c:pt idx="3">
                  <c:v>-5.0324682344464735</c:v>
                </c:pt>
                <c:pt idx="4">
                  <c:v>-5.3080756565801943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1-401C-A5B0-397E622189EC}"/>
            </c:ext>
          </c:extLst>
        </c:ser>
        <c:ser>
          <c:idx val="1"/>
          <c:order val="1"/>
          <c:tx>
            <c:strRef>
              <c:f>Chau2iso!$I$40</c:f>
              <c:strCache>
                <c:ptCount val="1"/>
                <c:pt idx="0">
                  <c:v>CH2-40mm ∂13C corrigé</c:v>
                </c:pt>
              </c:strCache>
            </c:strRef>
          </c:tx>
          <c:spPr>
            <a:ln w="12700">
              <a:solidFill>
                <a:srgbClr val="3333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numRef>
              <c:f>Chau2iso!$B$41:$B$45</c:f>
              <c:numCache>
                <c:formatCode>General</c:formatCode>
                <c:ptCount val="5"/>
                <c:pt idx="0">
                  <c:v>7.5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-7.5</c:v>
                </c:pt>
              </c:numCache>
            </c:numRef>
          </c:xVal>
          <c:yVal>
            <c:numRef>
              <c:f>Chau2iso!$I$41:$I$45</c:f>
              <c:numCache>
                <c:formatCode>0.0000</c:formatCode>
                <c:ptCount val="5"/>
                <c:pt idx="0">
                  <c:v>-6.6026072715882691</c:v>
                </c:pt>
                <c:pt idx="1">
                  <c:v>-6.5209707939466846</c:v>
                </c:pt>
                <c:pt idx="2">
                  <c:v>-6.4654999999999996</c:v>
                </c:pt>
                <c:pt idx="3">
                  <c:v>-6.2686378964475313</c:v>
                </c:pt>
                <c:pt idx="4">
                  <c:v>-6.8995470878438168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1-401C-A5B0-397E622189EC}"/>
            </c:ext>
          </c:extLst>
        </c:ser>
        <c:ser>
          <c:idx val="2"/>
          <c:order val="2"/>
          <c:tx>
            <c:strRef>
              <c:f>Chau2iso!$H$47</c:f>
              <c:strCache>
                <c:ptCount val="1"/>
                <c:pt idx="0">
                  <c:v>CH2-115mm ∂18O corrigé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Chau2iso!$B$48:$B$52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</c:numCache>
            </c:numRef>
          </c:xVal>
          <c:yVal>
            <c:numRef>
              <c:f>Chau2iso!$H$48:$H$52</c:f>
              <c:numCache>
                <c:formatCode>0.0000</c:formatCode>
                <c:ptCount val="5"/>
                <c:pt idx="0">
                  <c:v>-5.2156033042667636</c:v>
                </c:pt>
                <c:pt idx="1">
                  <c:v>-5.3310344731888373</c:v>
                </c:pt>
                <c:pt idx="2">
                  <c:v>-5.268832062439623</c:v>
                </c:pt>
                <c:pt idx="3">
                  <c:v>-5.0462405369890417</c:v>
                </c:pt>
                <c:pt idx="4">
                  <c:v>-5.3146362774250431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71-401C-A5B0-397E622189EC}"/>
            </c:ext>
          </c:extLst>
        </c:ser>
        <c:ser>
          <c:idx val="3"/>
          <c:order val="3"/>
          <c:tx>
            <c:strRef>
              <c:f>Chau2iso!$I$47</c:f>
              <c:strCache>
                <c:ptCount val="1"/>
                <c:pt idx="0">
                  <c:v>CH2-115mm ∂13C corrigé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Chau2iso!$B$48:$B$52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</c:numCache>
            </c:numRef>
          </c:xVal>
          <c:yVal>
            <c:numRef>
              <c:f>Chau2iso!$I$48:$I$52</c:f>
              <c:numCache>
                <c:formatCode>0.0000</c:formatCode>
                <c:ptCount val="5"/>
                <c:pt idx="0">
                  <c:v>-7.2893258173855315</c:v>
                </c:pt>
                <c:pt idx="1">
                  <c:v>-6.2492020787271771</c:v>
                </c:pt>
                <c:pt idx="2">
                  <c:v>-7.1791540648089569</c:v>
                </c:pt>
                <c:pt idx="3">
                  <c:v>-6.9154259282930335</c:v>
                </c:pt>
                <c:pt idx="4">
                  <c:v>-6.8620996354042152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71-401C-A5B0-397E6221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124623"/>
        <c:axId val="1"/>
      </c:scatterChart>
      <c:valAx>
        <c:axId val="1835124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mm/axis</a:t>
                </a:r>
              </a:p>
            </c:rich>
          </c:tx>
          <c:layout>
            <c:manualLayout>
              <c:xMode val="edge"/>
              <c:yMode val="edge"/>
              <c:x val="0.36613844870725598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35124623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32693911592988"/>
          <c:y val="0.41081081081081078"/>
          <c:w val="0.20433694745621347"/>
          <c:h val="0.1364864864864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7"/>
  </sheetPr>
  <sheetViews>
    <sheetView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AF5C67C-6B99-4EA4-8665-42ADF8E45B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</cdr:x>
      <cdr:y>0.004</cdr:y>
    </cdr:from>
    <cdr:to>
      <cdr:x>0.50875</cdr:x>
      <cdr:y>0.0415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C02053D2-D1F0-4A28-8AAA-C16B1369CD7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2235" y="22555"/>
          <a:ext cx="545898" cy="21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mm/base</a:t>
          </a:r>
        </a:p>
      </cdr:txBody>
    </cdr:sp>
  </cdr:relSizeAnchor>
  <cdr:relSizeAnchor xmlns:cdr="http://schemas.openxmlformats.org/drawingml/2006/chartDrawing">
    <cdr:from>
      <cdr:x>0.367</cdr:x>
      <cdr:y>0.004</cdr:y>
    </cdr:from>
    <cdr:to>
      <cdr:x>0.367</cdr:x>
      <cdr:y>0.974</cdr:y>
    </cdr:to>
    <cdr:sp macro="" textlink="">
      <cdr:nvSpPr>
        <cdr:cNvPr id="2050" name="Line 2">
          <a:extLst xmlns:a="http://schemas.openxmlformats.org/drawingml/2006/main">
            <a:ext uri="{FF2B5EF4-FFF2-40B4-BE49-F238E27FC236}">
              <a16:creationId xmlns:a16="http://schemas.microsoft.com/office/drawing/2014/main" id="{4AE90BFE-1190-451E-87CF-1BB586741E4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3051" y="22555"/>
          <a:ext cx="0" cy="5469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0.61</cdr:x>
      <cdr:y>0.004</cdr:y>
    </cdr:from>
    <cdr:to>
      <cdr:x>0.61075</cdr:x>
      <cdr:y>0.974</cdr:y>
    </cdr:to>
    <cdr:sp macro="" textlink="">
      <cdr:nvSpPr>
        <cdr:cNvPr id="2051" name="Line 3">
          <a:extLst xmlns:a="http://schemas.openxmlformats.org/drawingml/2006/main">
            <a:ext uri="{FF2B5EF4-FFF2-40B4-BE49-F238E27FC236}">
              <a16:creationId xmlns:a16="http://schemas.microsoft.com/office/drawing/2014/main" id="{365C0254-EA4D-4380-9FF6-F5730C8C51C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3192" y="22555"/>
          <a:ext cx="6852" cy="5469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0.63525</cdr:x>
      <cdr:y>0.004</cdr:y>
    </cdr:from>
    <cdr:to>
      <cdr:x>0.659</cdr:x>
      <cdr:y>0.0415</cdr:y>
    </cdr:to>
    <cdr:sp macro="" textlink="">
      <cdr:nvSpPr>
        <cdr:cNvPr id="2052" name="Text Box 4">
          <a:extLst xmlns:a="http://schemas.openxmlformats.org/drawingml/2006/main">
            <a:ext uri="{FF2B5EF4-FFF2-40B4-BE49-F238E27FC236}">
              <a16:creationId xmlns:a16="http://schemas.microsoft.com/office/drawing/2014/main" id="{2BF215DE-0A76-4708-8A2E-448ACE2E03E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3885" y="22555"/>
          <a:ext cx="216989" cy="21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cdr:txBody>
    </cdr:sp>
  </cdr:relSizeAnchor>
  <cdr:relSizeAnchor xmlns:cdr="http://schemas.openxmlformats.org/drawingml/2006/chartDrawing">
    <cdr:from>
      <cdr:x>0.36625</cdr:x>
      <cdr:y>0</cdr:y>
    </cdr:from>
    <cdr:to>
      <cdr:x>0.39</cdr:x>
      <cdr:y>0.03775</cdr:y>
    </cdr:to>
    <cdr:sp macro="" textlink="">
      <cdr:nvSpPr>
        <cdr:cNvPr id="2053" name="Text Box 5">
          <a:extLst xmlns:a="http://schemas.openxmlformats.org/drawingml/2006/main">
            <a:ext uri="{FF2B5EF4-FFF2-40B4-BE49-F238E27FC236}">
              <a16:creationId xmlns:a16="http://schemas.microsoft.com/office/drawing/2014/main" id="{DA7763B3-E02B-4F66-B7ED-B2753ED0961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6199" y="0"/>
          <a:ext cx="216989" cy="212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</cdr:txBody>
    </cdr:sp>
  </cdr:relSizeAnchor>
  <cdr:relSizeAnchor xmlns:cdr="http://schemas.openxmlformats.org/drawingml/2006/chartDrawing">
    <cdr:from>
      <cdr:x>0.06275</cdr:x>
      <cdr:y>0.1485</cdr:y>
    </cdr:from>
    <cdr:to>
      <cdr:x>0.36625</cdr:x>
      <cdr:y>0.222</cdr:y>
    </cdr:to>
    <cdr:sp macro="" textlink="">
      <cdr:nvSpPr>
        <cdr:cNvPr id="2054" name="Text Box 6">
          <a:extLst xmlns:a="http://schemas.openxmlformats.org/drawingml/2006/main">
            <a:ext uri="{FF2B5EF4-FFF2-40B4-BE49-F238E27FC236}">
              <a16:creationId xmlns:a16="http://schemas.microsoft.com/office/drawing/2014/main" id="{86005FD6-78E1-46C6-B298-186C8B68AE9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308" y="837362"/>
          <a:ext cx="2772891" cy="41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Chau-stm2 - Isotopes Stables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DC1941-AA5F-4DC1-83A1-5D200E913C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8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F9040D-8030-481F-AC23-ED5D6F71B4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8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45558D0-C69E-4BA6-9AAF-76E55AD18D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52"/>
  <sheetViews>
    <sheetView tabSelected="1" workbookViewId="0">
      <selection activeCell="G20" sqref="G20"/>
    </sheetView>
  </sheetViews>
  <sheetFormatPr baseColWidth="10" defaultRowHeight="13.2"/>
  <cols>
    <col min="1" max="1" width="15" customWidth="1"/>
    <col min="5" max="5" width="14.33203125" style="10" customWidth="1"/>
    <col min="6" max="6" width="18.109375" style="10" customWidth="1"/>
    <col min="7" max="7" width="14.33203125" style="10" customWidth="1"/>
    <col min="8" max="8" width="11.88671875" customWidth="1"/>
    <col min="9" max="9" width="12.88671875" customWidth="1"/>
  </cols>
  <sheetData>
    <row r="1" spans="1:13" s="13" customFormat="1">
      <c r="A1" s="11" t="s">
        <v>0</v>
      </c>
      <c r="B1" s="11" t="s">
        <v>36</v>
      </c>
      <c r="C1" s="11" t="s">
        <v>37</v>
      </c>
      <c r="D1" s="11" t="s">
        <v>54</v>
      </c>
      <c r="E1" s="7" t="s">
        <v>38</v>
      </c>
      <c r="F1" s="12" t="s">
        <v>46</v>
      </c>
      <c r="G1" s="12" t="s">
        <v>54</v>
      </c>
      <c r="H1" s="4" t="s">
        <v>42</v>
      </c>
      <c r="I1" s="2" t="s">
        <v>43</v>
      </c>
      <c r="J1" s="13" t="s">
        <v>40</v>
      </c>
      <c r="K1" s="13" t="s">
        <v>41</v>
      </c>
      <c r="L1" s="11" t="s">
        <v>37</v>
      </c>
    </row>
    <row r="2" spans="1:13">
      <c r="A2" s="1" t="s">
        <v>1</v>
      </c>
      <c r="B2" s="1">
        <v>0</v>
      </c>
      <c r="C2" s="1">
        <v>0</v>
      </c>
      <c r="D2" s="1">
        <v>0.5</v>
      </c>
      <c r="E2" s="6"/>
      <c r="F2" s="6">
        <f>-13.656*C2+14063</f>
        <v>14063</v>
      </c>
      <c r="G2" s="6"/>
      <c r="H2" s="3">
        <v>-5.8274222319374438</v>
      </c>
      <c r="I2" s="3">
        <v>-6.7604229701389329</v>
      </c>
      <c r="J2" s="5"/>
      <c r="L2" s="1">
        <f>C2</f>
        <v>0</v>
      </c>
    </row>
    <row r="3" spans="1:13" s="13" customFormat="1">
      <c r="A3" s="11" t="s">
        <v>52</v>
      </c>
      <c r="B3" s="11">
        <v>0</v>
      </c>
      <c r="C3" s="11">
        <f>C2+5</f>
        <v>5</v>
      </c>
      <c r="D3" s="11">
        <v>5</v>
      </c>
      <c r="E3" s="7">
        <v>14400</v>
      </c>
      <c r="F3" s="11">
        <v>13995</v>
      </c>
      <c r="G3" s="11">
        <v>95</v>
      </c>
      <c r="H3" s="4">
        <v>-5.9024402074010212</v>
      </c>
      <c r="I3" s="4">
        <v>-6.6463724143783951</v>
      </c>
      <c r="J3" s="21">
        <v>-5.88</v>
      </c>
      <c r="K3" s="21">
        <v>-7.02</v>
      </c>
      <c r="L3" s="1">
        <f t="shared" ref="L3:L11" si="0">C3</f>
        <v>5</v>
      </c>
      <c r="M3" s="21"/>
    </row>
    <row r="4" spans="1:13">
      <c r="A4" s="1" t="s">
        <v>2</v>
      </c>
      <c r="B4" s="1">
        <v>0</v>
      </c>
      <c r="C4" s="1">
        <f t="shared" ref="C4:C34" si="1">C3+5</f>
        <v>10</v>
      </c>
      <c r="D4" s="1">
        <v>0.5</v>
      </c>
      <c r="E4" s="6"/>
      <c r="F4" s="6">
        <f t="shared" ref="F4:F9" si="2">-13.656*C4+14063</f>
        <v>13926.44</v>
      </c>
      <c r="G4" s="6"/>
      <c r="H4" s="3">
        <v>-5.630453164542101</v>
      </c>
      <c r="I4" s="3">
        <v>-6.9374394461119424</v>
      </c>
      <c r="L4" s="1">
        <f t="shared" si="0"/>
        <v>10</v>
      </c>
    </row>
    <row r="5" spans="1:13">
      <c r="A5" s="1" t="s">
        <v>3</v>
      </c>
      <c r="B5" s="1">
        <v>0</v>
      </c>
      <c r="C5" s="1">
        <f t="shared" si="1"/>
        <v>15</v>
      </c>
      <c r="D5" s="1">
        <v>0.5</v>
      </c>
      <c r="E5" s="6"/>
      <c r="F5" s="6">
        <f t="shared" si="2"/>
        <v>13858.16</v>
      </c>
      <c r="G5" s="6"/>
      <c r="H5" s="3">
        <v>-5.6251562133615254</v>
      </c>
      <c r="I5" s="3">
        <v>-6.4787487809021966</v>
      </c>
      <c r="L5" s="1">
        <f t="shared" si="0"/>
        <v>15</v>
      </c>
    </row>
    <row r="6" spans="1:13">
      <c r="A6" s="1" t="s">
        <v>4</v>
      </c>
      <c r="B6" s="1">
        <v>0</v>
      </c>
      <c r="C6" s="1">
        <f t="shared" si="1"/>
        <v>20</v>
      </c>
      <c r="D6" s="1">
        <v>0.5</v>
      </c>
      <c r="E6" s="6"/>
      <c r="F6" s="6">
        <f t="shared" si="2"/>
        <v>13789.88</v>
      </c>
      <c r="G6" s="6"/>
      <c r="H6" s="3">
        <v>-5.79298256993183</v>
      </c>
      <c r="I6" s="3">
        <v>-6.9423524398067604</v>
      </c>
      <c r="L6" s="1">
        <f t="shared" si="0"/>
        <v>20</v>
      </c>
    </row>
    <row r="7" spans="1:13">
      <c r="A7" s="1" t="s">
        <v>5</v>
      </c>
      <c r="B7" s="1">
        <v>0</v>
      </c>
      <c r="C7" s="1">
        <f t="shared" si="1"/>
        <v>25</v>
      </c>
      <c r="D7" s="1">
        <v>0.5</v>
      </c>
      <c r="E7" s="6"/>
      <c r="F7" s="6">
        <f t="shared" si="2"/>
        <v>13721.6</v>
      </c>
      <c r="G7" s="6"/>
      <c r="H7" s="3">
        <v>-5.8047702555350549</v>
      </c>
      <c r="I7" s="3">
        <v>-7.1920915310567199</v>
      </c>
      <c r="L7" s="1">
        <f t="shared" si="0"/>
        <v>25</v>
      </c>
    </row>
    <row r="8" spans="1:13">
      <c r="A8" s="1" t="s">
        <v>6</v>
      </c>
      <c r="B8" s="1">
        <v>0</v>
      </c>
      <c r="C8" s="1">
        <f t="shared" si="1"/>
        <v>30</v>
      </c>
      <c r="D8" s="1">
        <v>0.5</v>
      </c>
      <c r="E8" s="6"/>
      <c r="F8" s="6">
        <f t="shared" si="2"/>
        <v>13653.32</v>
      </c>
      <c r="G8" s="6"/>
      <c r="H8" s="3">
        <v>-5.632051727431941</v>
      </c>
      <c r="I8" s="3">
        <v>-6.9605180344678841</v>
      </c>
      <c r="L8" s="1">
        <f t="shared" si="0"/>
        <v>30</v>
      </c>
    </row>
    <row r="9" spans="1:13">
      <c r="A9" s="1" t="s">
        <v>7</v>
      </c>
      <c r="B9" s="1">
        <v>0</v>
      </c>
      <c r="C9" s="1">
        <f t="shared" si="1"/>
        <v>35</v>
      </c>
      <c r="D9" s="1">
        <v>0.5</v>
      </c>
      <c r="E9" s="6"/>
      <c r="F9" s="6">
        <f t="shared" si="2"/>
        <v>13585.04</v>
      </c>
      <c r="G9" s="7"/>
      <c r="H9" s="3">
        <v>-5.8709104811552519</v>
      </c>
      <c r="I9" s="3">
        <v>-8.2216448810577454</v>
      </c>
      <c r="L9" s="1">
        <f t="shared" si="0"/>
        <v>35</v>
      </c>
    </row>
    <row r="10" spans="1:13" s="13" customFormat="1">
      <c r="A10" s="11" t="s">
        <v>53</v>
      </c>
      <c r="B10" s="11"/>
      <c r="C10" s="11">
        <v>37</v>
      </c>
      <c r="D10" s="11">
        <v>2.5</v>
      </c>
      <c r="E10" s="7"/>
      <c r="F10" s="7">
        <v>13558</v>
      </c>
      <c r="G10" s="7">
        <v>68</v>
      </c>
      <c r="H10" s="3">
        <v>-5.8709104811552519</v>
      </c>
      <c r="I10" s="3">
        <v>-8.2216448810577454</v>
      </c>
      <c r="L10" s="1">
        <f t="shared" si="0"/>
        <v>37</v>
      </c>
    </row>
    <row r="11" spans="1:13" s="13" customFormat="1">
      <c r="A11" s="11" t="s">
        <v>51</v>
      </c>
      <c r="B11" s="11">
        <v>0</v>
      </c>
      <c r="C11" s="11">
        <v>40</v>
      </c>
      <c r="D11" s="22">
        <v>0.5</v>
      </c>
      <c r="E11" s="7"/>
      <c r="F11" s="6">
        <f>-24.778*C11+14475</f>
        <v>13483.880000000001</v>
      </c>
      <c r="G11" s="20"/>
      <c r="H11" s="3">
        <v>-5.8709104811552519</v>
      </c>
      <c r="I11" s="3">
        <v>-8.2216448810577454</v>
      </c>
      <c r="L11" s="1">
        <f t="shared" si="0"/>
        <v>40</v>
      </c>
    </row>
    <row r="12" spans="1:13" s="19" customFormat="1">
      <c r="A12" s="15"/>
      <c r="B12" s="15"/>
      <c r="C12" s="15"/>
      <c r="D12" s="15"/>
      <c r="E12" s="16"/>
      <c r="F12" s="17"/>
      <c r="G12" s="17"/>
      <c r="H12" s="18"/>
      <c r="I12" s="18"/>
      <c r="L12" s="15"/>
    </row>
    <row r="13" spans="1:13" s="13" customFormat="1">
      <c r="A13" s="11" t="s">
        <v>51</v>
      </c>
      <c r="B13" s="11">
        <v>0</v>
      </c>
      <c r="C13" s="11">
        <v>40</v>
      </c>
      <c r="D13" s="22">
        <v>0.5</v>
      </c>
      <c r="E13" s="7"/>
      <c r="F13" s="6">
        <f>-24.778*C13+14475</f>
        <v>13483.880000000001</v>
      </c>
      <c r="G13" s="20"/>
      <c r="H13" s="4"/>
      <c r="I13" s="4"/>
      <c r="L13" s="1">
        <f t="shared" ref="L13:L34" si="3">C13</f>
        <v>40</v>
      </c>
    </row>
    <row r="14" spans="1:13">
      <c r="A14" s="1" t="s">
        <v>8</v>
      </c>
      <c r="B14" s="1">
        <v>0</v>
      </c>
      <c r="C14" s="1">
        <f>C9+5</f>
        <v>40</v>
      </c>
      <c r="D14" s="22">
        <v>0.5</v>
      </c>
      <c r="E14" s="6"/>
      <c r="F14" s="6">
        <f>-24.778*C14+14475</f>
        <v>13483.880000000001</v>
      </c>
      <c r="G14" s="6"/>
      <c r="H14" s="3">
        <v>-5.0884</v>
      </c>
      <c r="I14" s="3">
        <v>-6.4654999999999996</v>
      </c>
      <c r="L14" s="1">
        <f t="shared" si="3"/>
        <v>40</v>
      </c>
    </row>
    <row r="15" spans="1:13">
      <c r="A15" s="1" t="s">
        <v>9</v>
      </c>
      <c r="B15" s="1">
        <v>0</v>
      </c>
      <c r="C15" s="1">
        <f t="shared" si="1"/>
        <v>45</v>
      </c>
      <c r="D15" s="22">
        <v>0.5</v>
      </c>
      <c r="E15" s="6"/>
      <c r="F15" s="6">
        <f>-24.778*C15+14475</f>
        <v>13359.99</v>
      </c>
      <c r="G15" s="6"/>
      <c r="H15" s="3">
        <v>-6.1285567981439311</v>
      </c>
      <c r="I15" s="3">
        <v>-8.6154758671663849</v>
      </c>
      <c r="L15" s="1">
        <f t="shared" si="3"/>
        <v>45</v>
      </c>
    </row>
    <row r="16" spans="1:13">
      <c r="A16" s="1" t="s">
        <v>10</v>
      </c>
      <c r="B16" s="1">
        <v>0</v>
      </c>
      <c r="C16" s="1">
        <f t="shared" si="1"/>
        <v>50</v>
      </c>
      <c r="D16" s="22">
        <v>0.5</v>
      </c>
      <c r="E16" s="6"/>
      <c r="F16" s="6">
        <f>-24.778*C16+14475</f>
        <v>13236.1</v>
      </c>
      <c r="G16" s="6"/>
      <c r="H16" s="3">
        <v>-5.6488129459236225</v>
      </c>
      <c r="I16" s="3">
        <v>-8.0905005619925046</v>
      </c>
      <c r="L16" s="1">
        <f t="shared" si="3"/>
        <v>50</v>
      </c>
    </row>
    <row r="17" spans="1:13" s="13" customFormat="1">
      <c r="A17" s="11" t="s">
        <v>55</v>
      </c>
      <c r="B17" s="11">
        <v>0</v>
      </c>
      <c r="C17" s="11">
        <f t="shared" si="1"/>
        <v>55</v>
      </c>
      <c r="D17" s="11">
        <v>5</v>
      </c>
      <c r="E17" s="7"/>
      <c r="F17" s="7">
        <v>13112</v>
      </c>
      <c r="G17" s="7">
        <v>78</v>
      </c>
      <c r="H17" s="4">
        <v>-5.5045435108760161</v>
      </c>
      <c r="I17" s="4">
        <v>-8.2335688237453688</v>
      </c>
      <c r="L17" s="11">
        <f t="shared" si="3"/>
        <v>55</v>
      </c>
    </row>
    <row r="18" spans="1:13">
      <c r="A18" s="1" t="s">
        <v>11</v>
      </c>
      <c r="B18" s="1">
        <v>0</v>
      </c>
      <c r="C18" s="1">
        <f t="shared" si="1"/>
        <v>60</v>
      </c>
      <c r="D18" s="22">
        <v>0.5</v>
      </c>
      <c r="E18" s="6"/>
      <c r="F18" s="6">
        <f>-45.356*C18+15607</f>
        <v>12885.64</v>
      </c>
      <c r="G18" s="6"/>
      <c r="H18" s="3">
        <v>-5.6205136970528473</v>
      </c>
      <c r="I18" s="3">
        <v>-8.2935616412902604</v>
      </c>
      <c r="L18" s="1">
        <f t="shared" si="3"/>
        <v>60</v>
      </c>
    </row>
    <row r="19" spans="1:13">
      <c r="A19" s="1" t="s">
        <v>12</v>
      </c>
      <c r="B19" s="1">
        <v>0</v>
      </c>
      <c r="C19" s="1">
        <f t="shared" si="1"/>
        <v>65</v>
      </c>
      <c r="D19" s="22">
        <v>0.5</v>
      </c>
      <c r="E19" s="6"/>
      <c r="F19" s="6">
        <f t="shared" ref="F19:F34" si="4">-45.356*C19+15607</f>
        <v>12658.86</v>
      </c>
      <c r="G19" s="6"/>
      <c r="H19" s="3">
        <v>-5.5009961794509969</v>
      </c>
      <c r="I19" s="3">
        <v>-8.3005528614265813</v>
      </c>
      <c r="L19" s="1">
        <f t="shared" si="3"/>
        <v>65</v>
      </c>
    </row>
    <row r="20" spans="1:13">
      <c r="A20" s="1" t="s">
        <v>13</v>
      </c>
      <c r="B20" s="1">
        <v>0</v>
      </c>
      <c r="C20" s="1">
        <f t="shared" si="1"/>
        <v>70</v>
      </c>
      <c r="D20" s="22">
        <v>0.5</v>
      </c>
      <c r="E20" s="6"/>
      <c r="F20" s="6">
        <f t="shared" si="4"/>
        <v>12432.08</v>
      </c>
      <c r="G20" s="6"/>
      <c r="H20" s="3">
        <v>-5.6435274562057209</v>
      </c>
      <c r="I20" s="3">
        <v>-8.0995763973707966</v>
      </c>
      <c r="L20" s="1">
        <f t="shared" si="3"/>
        <v>70</v>
      </c>
    </row>
    <row r="21" spans="1:13" s="27" customFormat="1">
      <c r="A21" s="23" t="s">
        <v>14</v>
      </c>
      <c r="B21" s="23">
        <v>0</v>
      </c>
      <c r="C21" s="23">
        <f t="shared" si="1"/>
        <v>75</v>
      </c>
      <c r="D21" s="24">
        <v>0.5</v>
      </c>
      <c r="E21" s="25"/>
      <c r="F21" s="25">
        <f t="shared" si="4"/>
        <v>12205.3</v>
      </c>
      <c r="G21" s="25"/>
      <c r="H21" s="26">
        <v>-5.569509913549159</v>
      </c>
      <c r="I21" s="26">
        <v>-8.1392349343121708</v>
      </c>
      <c r="L21" s="23">
        <f t="shared" si="3"/>
        <v>75</v>
      </c>
    </row>
    <row r="22" spans="1:13" s="27" customFormat="1">
      <c r="A22" s="23" t="s">
        <v>15</v>
      </c>
      <c r="B22" s="23">
        <v>0</v>
      </c>
      <c r="C22" s="23">
        <f t="shared" si="1"/>
        <v>80</v>
      </c>
      <c r="D22" s="24">
        <v>0.5</v>
      </c>
      <c r="E22" s="25"/>
      <c r="F22" s="25">
        <f t="shared" si="4"/>
        <v>11978.52</v>
      </c>
      <c r="G22" s="25"/>
      <c r="H22" s="26">
        <v>-5.6957518008201955</v>
      </c>
      <c r="I22" s="26">
        <v>-8.2093539307863121</v>
      </c>
      <c r="L22" s="23">
        <f t="shared" si="3"/>
        <v>80</v>
      </c>
    </row>
    <row r="23" spans="1:13" s="27" customFormat="1">
      <c r="A23" s="23" t="s">
        <v>16</v>
      </c>
      <c r="B23" s="23">
        <v>0</v>
      </c>
      <c r="C23" s="23">
        <f t="shared" si="1"/>
        <v>85</v>
      </c>
      <c r="D23" s="24">
        <v>0.5</v>
      </c>
      <c r="E23" s="28">
        <v>14400</v>
      </c>
      <c r="F23" s="25">
        <f t="shared" si="4"/>
        <v>11751.74</v>
      </c>
      <c r="G23" s="25"/>
      <c r="H23" s="26">
        <v>-5.7350591912104658</v>
      </c>
      <c r="I23" s="26">
        <v>-8.8875419900165262</v>
      </c>
      <c r="J23" s="29">
        <v>-5.48</v>
      </c>
      <c r="K23" s="29">
        <v>-8.74</v>
      </c>
      <c r="L23" s="23">
        <f t="shared" si="3"/>
        <v>85</v>
      </c>
      <c r="M23" s="29"/>
    </row>
    <row r="24" spans="1:13" s="27" customFormat="1">
      <c r="A24" s="23" t="s">
        <v>17</v>
      </c>
      <c r="B24" s="23">
        <v>0</v>
      </c>
      <c r="C24" s="23">
        <f t="shared" si="1"/>
        <v>90</v>
      </c>
      <c r="D24" s="24">
        <v>0.5</v>
      </c>
      <c r="E24" s="25"/>
      <c r="F24" s="25">
        <f t="shared" si="4"/>
        <v>11524.96</v>
      </c>
      <c r="G24" s="25"/>
      <c r="H24" s="26">
        <v>-6.0693680274904489</v>
      </c>
      <c r="I24" s="26">
        <v>-8.6151966115381722</v>
      </c>
      <c r="L24" s="23">
        <f t="shared" si="3"/>
        <v>90</v>
      </c>
    </row>
    <row r="25" spans="1:13" s="27" customFormat="1">
      <c r="A25" s="23" t="s">
        <v>18</v>
      </c>
      <c r="B25" s="23">
        <v>0</v>
      </c>
      <c r="C25" s="23">
        <f t="shared" si="1"/>
        <v>95</v>
      </c>
      <c r="D25" s="24">
        <v>0.5</v>
      </c>
      <c r="E25" s="25"/>
      <c r="F25" s="25">
        <f t="shared" si="4"/>
        <v>11298.18</v>
      </c>
      <c r="G25" s="25"/>
      <c r="H25" s="26">
        <v>-4.9417997796687807</v>
      </c>
      <c r="I25" s="26">
        <v>-6.8032532120995901</v>
      </c>
      <c r="L25" s="23">
        <f t="shared" si="3"/>
        <v>95</v>
      </c>
    </row>
    <row r="26" spans="1:13" s="27" customFormat="1">
      <c r="A26" s="23" t="s">
        <v>19</v>
      </c>
      <c r="B26" s="23">
        <v>0</v>
      </c>
      <c r="C26" s="23">
        <f t="shared" si="1"/>
        <v>100</v>
      </c>
      <c r="D26" s="24">
        <v>0.5</v>
      </c>
      <c r="E26" s="25"/>
      <c r="F26" s="25">
        <f t="shared" si="4"/>
        <v>11071.4</v>
      </c>
      <c r="G26" s="25"/>
      <c r="H26" s="26">
        <v>-4.685784768138344</v>
      </c>
      <c r="I26" s="26">
        <v>-7.5266505801119852</v>
      </c>
      <c r="L26" s="23">
        <f t="shared" si="3"/>
        <v>100</v>
      </c>
    </row>
    <row r="27" spans="1:13" s="27" customFormat="1">
      <c r="A27" s="23" t="s">
        <v>20</v>
      </c>
      <c r="B27" s="23">
        <v>0</v>
      </c>
      <c r="C27" s="23">
        <f t="shared" si="1"/>
        <v>105</v>
      </c>
      <c r="D27" s="24">
        <v>0.5</v>
      </c>
      <c r="E27" s="25"/>
      <c r="F27" s="25">
        <f t="shared" si="4"/>
        <v>10844.619999999999</v>
      </c>
      <c r="G27" s="25"/>
      <c r="H27" s="26">
        <v>-5.1414881850266347</v>
      </c>
      <c r="I27" s="26">
        <v>-7.6754901961084414</v>
      </c>
      <c r="L27" s="23">
        <f t="shared" si="3"/>
        <v>105</v>
      </c>
    </row>
    <row r="28" spans="1:13" s="27" customFormat="1">
      <c r="A28" s="23" t="s">
        <v>21</v>
      </c>
      <c r="B28" s="23">
        <v>0</v>
      </c>
      <c r="C28" s="23">
        <f t="shared" si="1"/>
        <v>110</v>
      </c>
      <c r="D28" s="24">
        <v>0.5</v>
      </c>
      <c r="E28" s="25"/>
      <c r="F28" s="25">
        <f t="shared" si="4"/>
        <v>10617.84</v>
      </c>
      <c r="G28" s="25"/>
      <c r="H28" s="26">
        <v>-5.4778043715316258</v>
      </c>
      <c r="I28" s="26">
        <v>-7.2481292181812087</v>
      </c>
      <c r="L28" s="23">
        <f t="shared" si="3"/>
        <v>110</v>
      </c>
    </row>
    <row r="29" spans="1:13" s="27" customFormat="1">
      <c r="A29" s="23" t="s">
        <v>22</v>
      </c>
      <c r="B29" s="23">
        <v>0</v>
      </c>
      <c r="C29" s="23">
        <f t="shared" si="1"/>
        <v>115</v>
      </c>
      <c r="D29" s="24">
        <v>0.5</v>
      </c>
      <c r="E29" s="25"/>
      <c r="F29" s="25">
        <f t="shared" si="4"/>
        <v>10391.06</v>
      </c>
      <c r="G29" s="25"/>
      <c r="H29" s="26">
        <v>-5.268832062439623</v>
      </c>
      <c r="I29" s="26">
        <v>-7.1791540648089569</v>
      </c>
      <c r="L29" s="23">
        <f t="shared" si="3"/>
        <v>115</v>
      </c>
    </row>
    <row r="30" spans="1:13">
      <c r="A30" s="1" t="s">
        <v>23</v>
      </c>
      <c r="B30" s="1">
        <v>0</v>
      </c>
      <c r="C30" s="1">
        <f t="shared" si="1"/>
        <v>120</v>
      </c>
      <c r="D30" s="22">
        <v>0.5</v>
      </c>
      <c r="E30" s="6"/>
      <c r="F30" s="6">
        <f t="shared" si="4"/>
        <v>10164.279999999999</v>
      </c>
      <c r="G30" s="6"/>
      <c r="H30" s="3">
        <v>-4.9747703653537929</v>
      </c>
      <c r="I30" s="3">
        <v>-7.7573148965340897</v>
      </c>
      <c r="L30" s="1">
        <f t="shared" si="3"/>
        <v>120</v>
      </c>
    </row>
    <row r="31" spans="1:13">
      <c r="A31" s="1" t="s">
        <v>24</v>
      </c>
      <c r="B31" s="1">
        <v>0</v>
      </c>
      <c r="C31" s="1">
        <f t="shared" si="1"/>
        <v>125</v>
      </c>
      <c r="D31" s="22">
        <v>0.5</v>
      </c>
      <c r="E31" s="6"/>
      <c r="F31" s="6">
        <f t="shared" si="4"/>
        <v>9937.5</v>
      </c>
      <c r="G31" s="6"/>
      <c r="H31" s="3">
        <v>-4.8963672431634908</v>
      </c>
      <c r="I31" s="3">
        <v>-6.7947769049700488</v>
      </c>
      <c r="L31" s="1">
        <f t="shared" si="3"/>
        <v>125</v>
      </c>
    </row>
    <row r="32" spans="1:13">
      <c r="A32" s="1" t="s">
        <v>25</v>
      </c>
      <c r="B32" s="1">
        <v>0</v>
      </c>
      <c r="C32" s="1">
        <f t="shared" si="1"/>
        <v>130</v>
      </c>
      <c r="D32" s="22">
        <v>0.5</v>
      </c>
      <c r="E32" s="6"/>
      <c r="F32" s="6">
        <f t="shared" si="4"/>
        <v>9710.7199999999993</v>
      </c>
      <c r="G32" s="6"/>
      <c r="H32" s="3">
        <v>-4.6850982580612976</v>
      </c>
      <c r="I32" s="3">
        <v>-7.7989776777523527</v>
      </c>
      <c r="L32" s="1">
        <f t="shared" si="3"/>
        <v>130</v>
      </c>
    </row>
    <row r="33" spans="1:13">
      <c r="A33" s="1" t="s">
        <v>26</v>
      </c>
      <c r="B33" s="1">
        <v>0</v>
      </c>
      <c r="C33" s="1">
        <f t="shared" si="1"/>
        <v>135</v>
      </c>
      <c r="D33" s="22">
        <v>0.5</v>
      </c>
      <c r="E33" s="6"/>
      <c r="F33" s="6">
        <f t="shared" si="4"/>
        <v>9483.9399999999987</v>
      </c>
      <c r="G33" s="6"/>
      <c r="H33" s="3">
        <v>-5.1357633429553005</v>
      </c>
      <c r="I33" s="3">
        <v>-6.7561940169839563</v>
      </c>
      <c r="L33" s="1">
        <f t="shared" si="3"/>
        <v>135</v>
      </c>
    </row>
    <row r="34" spans="1:13">
      <c r="A34" s="1" t="s">
        <v>27</v>
      </c>
      <c r="B34" s="1">
        <v>0</v>
      </c>
      <c r="C34" s="1">
        <f t="shared" si="1"/>
        <v>140</v>
      </c>
      <c r="D34" s="22">
        <v>0.5</v>
      </c>
      <c r="E34" s="6"/>
      <c r="F34" s="6">
        <f t="shared" si="4"/>
        <v>9257.16</v>
      </c>
      <c r="G34" s="6"/>
      <c r="H34" s="3">
        <v>-4.8936242824453755</v>
      </c>
      <c r="I34" s="3">
        <v>-6.2112224456662926</v>
      </c>
      <c r="L34" s="1">
        <f t="shared" si="3"/>
        <v>140</v>
      </c>
    </row>
    <row r="35" spans="1:13" s="13" customFormat="1">
      <c r="A35" s="11" t="s">
        <v>56</v>
      </c>
      <c r="B35" s="11">
        <v>0</v>
      </c>
      <c r="C35" s="11">
        <v>145</v>
      </c>
      <c r="D35" s="11">
        <v>5</v>
      </c>
      <c r="F35" s="14">
        <v>9030</v>
      </c>
      <c r="G35" s="14">
        <v>223</v>
      </c>
      <c r="J35" s="21">
        <v>-5.79</v>
      </c>
      <c r="K35" s="21">
        <v>-9.01</v>
      </c>
      <c r="L35" s="11">
        <f>C35</f>
        <v>145</v>
      </c>
    </row>
    <row r="36" spans="1:13">
      <c r="A36" s="1" t="s">
        <v>39</v>
      </c>
      <c r="C36" s="1">
        <v>150</v>
      </c>
      <c r="D36" s="22">
        <v>0.5</v>
      </c>
      <c r="E36" s="8">
        <v>8700</v>
      </c>
      <c r="F36" s="6">
        <f>-45.467*C36+15613</f>
        <v>8792.9500000000007</v>
      </c>
      <c r="L36" s="1">
        <f>C36</f>
        <v>150</v>
      </c>
    </row>
    <row r="37" spans="1:13">
      <c r="A37" s="1"/>
      <c r="E37" s="8"/>
      <c r="L37" s="1"/>
    </row>
    <row r="38" spans="1:13">
      <c r="A38" s="1"/>
      <c r="E38" s="8"/>
      <c r="L38" s="1"/>
    </row>
    <row r="39" spans="1:13">
      <c r="A39" s="1"/>
      <c r="B39" s="1"/>
      <c r="C39" s="1"/>
      <c r="D39" s="1"/>
      <c r="E39" s="9"/>
      <c r="F39" s="9"/>
      <c r="G39" s="9"/>
      <c r="H39" s="3"/>
      <c r="I39" s="3"/>
    </row>
    <row r="40" spans="1:13">
      <c r="A40" s="1" t="s">
        <v>0</v>
      </c>
      <c r="B40" s="1" t="s">
        <v>36</v>
      </c>
      <c r="C40" s="1" t="s">
        <v>37</v>
      </c>
      <c r="D40" s="1"/>
      <c r="E40" s="6" t="s">
        <v>38</v>
      </c>
      <c r="F40" s="6"/>
      <c r="G40" s="6"/>
      <c r="H40" s="4" t="s">
        <v>47</v>
      </c>
      <c r="I40" s="2" t="s">
        <v>48</v>
      </c>
      <c r="J40" t="s">
        <v>40</v>
      </c>
      <c r="K40" t="s">
        <v>41</v>
      </c>
    </row>
    <row r="41" spans="1:13">
      <c r="A41" s="1" t="s">
        <v>29</v>
      </c>
      <c r="B41" s="1">
        <v>7.5</v>
      </c>
      <c r="C41" s="1">
        <v>40</v>
      </c>
      <c r="D41" s="1"/>
      <c r="E41" s="6"/>
      <c r="F41" s="6"/>
      <c r="G41" s="6"/>
      <c r="H41" s="3">
        <v>-5.0229447039159743</v>
      </c>
      <c r="I41" s="3">
        <v>-6.6026072715882691</v>
      </c>
    </row>
    <row r="42" spans="1:13">
      <c r="A42" s="1" t="s">
        <v>28</v>
      </c>
      <c r="B42" s="1">
        <v>4</v>
      </c>
      <c r="C42" s="1">
        <v>40</v>
      </c>
      <c r="D42" s="1"/>
      <c r="E42" s="6"/>
      <c r="F42" s="6"/>
      <c r="G42" s="6"/>
      <c r="H42" s="3">
        <v>-5.0508440034944302</v>
      </c>
      <c r="I42" s="3">
        <v>-6.5209707939466846</v>
      </c>
    </row>
    <row r="43" spans="1:13">
      <c r="A43" s="1" t="s">
        <v>8</v>
      </c>
      <c r="B43" s="1">
        <v>0</v>
      </c>
      <c r="C43" s="1">
        <v>50</v>
      </c>
      <c r="D43" s="1"/>
      <c r="E43" s="6"/>
      <c r="F43" s="6"/>
      <c r="G43" s="6"/>
      <c r="H43" s="3">
        <v>-5.0884</v>
      </c>
      <c r="I43" s="3">
        <v>-6.4654999999999996</v>
      </c>
      <c r="J43" t="s">
        <v>8</v>
      </c>
      <c r="L43" t="s">
        <v>44</v>
      </c>
      <c r="M43" t="s">
        <v>45</v>
      </c>
    </row>
    <row r="44" spans="1:13">
      <c r="A44" s="1" t="s">
        <v>30</v>
      </c>
      <c r="B44" s="1">
        <v>-4</v>
      </c>
      <c r="C44" s="1">
        <v>40</v>
      </c>
      <c r="D44" s="1"/>
      <c r="E44" s="6"/>
      <c r="F44" s="6"/>
      <c r="G44" s="6"/>
      <c r="H44" s="3">
        <v>-5.0324682344464735</v>
      </c>
      <c r="I44" s="3">
        <v>-6.2686378964475313</v>
      </c>
    </row>
    <row r="45" spans="1:13">
      <c r="A45" s="1" t="s">
        <v>31</v>
      </c>
      <c r="B45" s="1">
        <v>-7.5</v>
      </c>
      <c r="C45" s="1">
        <v>40</v>
      </c>
      <c r="D45" s="1"/>
      <c r="E45" s="6"/>
      <c r="F45" s="6"/>
      <c r="G45" s="6"/>
      <c r="H45" s="3">
        <v>-5.3080756565801943</v>
      </c>
      <c r="I45" s="3">
        <v>-6.8995470878438168</v>
      </c>
    </row>
    <row r="47" spans="1:13">
      <c r="A47" s="1" t="s">
        <v>0</v>
      </c>
      <c r="B47" s="1" t="s">
        <v>36</v>
      </c>
      <c r="C47" s="1" t="s">
        <v>37</v>
      </c>
      <c r="D47" s="1"/>
      <c r="E47" s="6" t="s">
        <v>38</v>
      </c>
      <c r="F47" s="6"/>
      <c r="G47" s="6"/>
      <c r="H47" s="4" t="s">
        <v>49</v>
      </c>
      <c r="I47" s="2" t="s">
        <v>50</v>
      </c>
      <c r="J47" t="s">
        <v>40</v>
      </c>
      <c r="K47" t="s">
        <v>41</v>
      </c>
    </row>
    <row r="48" spans="1:13">
      <c r="A48" s="1" t="s">
        <v>32</v>
      </c>
      <c r="B48" s="1">
        <v>7</v>
      </c>
      <c r="C48" s="1">
        <v>115</v>
      </c>
      <c r="D48" s="1"/>
      <c r="E48" s="6"/>
      <c r="F48" s="6"/>
      <c r="G48" s="6"/>
      <c r="H48" s="3">
        <v>-5.2156033042667636</v>
      </c>
      <c r="I48" s="3">
        <v>-7.2893258173855315</v>
      </c>
    </row>
    <row r="49" spans="1:9">
      <c r="A49" s="1" t="s">
        <v>33</v>
      </c>
      <c r="B49" s="1">
        <v>4</v>
      </c>
      <c r="C49" s="1">
        <v>115</v>
      </c>
      <c r="D49" s="1"/>
      <c r="E49" s="6"/>
      <c r="F49" s="6"/>
      <c r="G49" s="6"/>
      <c r="H49" s="3">
        <v>-5.3310344731888373</v>
      </c>
      <c r="I49" s="3">
        <v>-6.2492020787271771</v>
      </c>
    </row>
    <row r="50" spans="1:9">
      <c r="A50" s="1" t="s">
        <v>22</v>
      </c>
      <c r="B50" s="1">
        <v>0</v>
      </c>
      <c r="C50" s="1">
        <v>115</v>
      </c>
      <c r="D50" s="1"/>
      <c r="E50" s="6"/>
      <c r="F50" s="6"/>
      <c r="G50" s="6"/>
      <c r="H50" s="3">
        <v>-5.268832062439623</v>
      </c>
      <c r="I50" s="3">
        <v>-7.1791540648089569</v>
      </c>
    </row>
    <row r="51" spans="1:9">
      <c r="A51" s="1" t="s">
        <v>34</v>
      </c>
      <c r="B51" s="1">
        <v>-4</v>
      </c>
      <c r="C51" s="1">
        <v>115</v>
      </c>
      <c r="D51" s="1"/>
      <c r="E51" s="6"/>
      <c r="F51" s="6"/>
      <c r="G51" s="6"/>
      <c r="H51" s="3">
        <v>-5.0462405369890417</v>
      </c>
      <c r="I51" s="3">
        <v>-6.9154259282930335</v>
      </c>
    </row>
    <row r="52" spans="1:9">
      <c r="A52" s="1" t="s">
        <v>35</v>
      </c>
      <c r="B52" s="1">
        <v>-7</v>
      </c>
      <c r="C52" s="1">
        <v>115</v>
      </c>
      <c r="D52" s="1"/>
      <c r="E52" s="6"/>
      <c r="F52" s="6"/>
      <c r="G52" s="6"/>
      <c r="H52" s="3">
        <v>-5.3146362774250431</v>
      </c>
      <c r="I52" s="3">
        <v>-6.8620996354042152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Graphiques</vt:lpstr>
      </vt:variant>
      <vt:variant>
        <vt:i4>4</vt:i4>
      </vt:variant>
    </vt:vector>
  </HeadingPairs>
  <TitlesOfParts>
    <vt:vector size="20" baseType="lpstr">
      <vt:lpstr>Chau2iso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ch2-18O-13C -mm</vt:lpstr>
      <vt:lpstr>ch2-18O-13C-agesU-Th)</vt:lpstr>
      <vt:lpstr>d18O-d13C</vt:lpstr>
      <vt:lpstr>CH2-doubles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 Paléoclimat. 27</dc:creator>
  <cp:lastModifiedBy>Dominique GENTY</cp:lastModifiedBy>
  <cp:lastPrinted>2000-11-17T15:48:35Z</cp:lastPrinted>
  <dcterms:created xsi:type="dcterms:W3CDTF">2000-11-17T13:48:16Z</dcterms:created>
  <dcterms:modified xsi:type="dcterms:W3CDTF">2023-09-27T09:53:28Z</dcterms:modified>
</cp:coreProperties>
</file>